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565" yWindow="300" windowWidth="13770" windowHeight="7695" tabRatio="672" activeTab="5"/>
  </bookViews>
  <sheets>
    <sheet name="PERF. GEN. SUM" sheetId="1" r:id="rId1"/>
    <sheet name="REC. EXP. MIN &amp; DEPT" sheetId="3" r:id="rId2"/>
    <sheet name="REC. EXP. BOARD &amp; PARAST." sheetId="4" r:id="rId3"/>
    <sheet name="CONSOL. REV. FUND. CH." sheetId="5" r:id="rId4"/>
    <sheet name="Sheet7" sheetId="7" state="hidden" r:id="rId5"/>
    <sheet name="CAP. EXP. SUM" sheetId="8" r:id="rId6"/>
  </sheets>
  <externalReferences>
    <externalReference r:id="rId7"/>
  </externalReferences>
  <definedNames>
    <definedName name="_xlnm.Print_Area" localSheetId="5">'CAP. EXP. SUM'!$A$1:$F$37</definedName>
    <definedName name="_xlnm.Print_Area" localSheetId="0">'PERF. GEN. SUM'!$A$1:$E$26</definedName>
  </definedNames>
  <calcPr calcId="145621"/>
</workbook>
</file>

<file path=xl/calcChain.xml><?xml version="1.0" encoding="utf-8"?>
<calcChain xmlns="http://schemas.openxmlformats.org/spreadsheetml/2006/main">
  <c r="C22" i="1" l="1"/>
  <c r="B22" i="1"/>
  <c r="B20" i="1"/>
  <c r="H10" i="5" l="1"/>
  <c r="H14" i="5"/>
  <c r="H16" i="5"/>
  <c r="H17" i="5"/>
  <c r="H8" i="5"/>
  <c r="G7" i="5" l="1"/>
  <c r="H7" i="5" s="1"/>
  <c r="G22" i="5"/>
  <c r="H22" i="5" s="1"/>
  <c r="G21" i="5"/>
  <c r="H21" i="5" s="1"/>
  <c r="G20" i="5"/>
  <c r="H20" i="5" s="1"/>
  <c r="G19" i="5"/>
  <c r="H19" i="5" s="1"/>
  <c r="G18" i="5"/>
  <c r="H18" i="5" s="1"/>
  <c r="G15" i="5"/>
  <c r="H15" i="5" s="1"/>
  <c r="G13" i="5"/>
  <c r="H13" i="5" s="1"/>
  <c r="G12" i="5"/>
  <c r="H12" i="5" s="1"/>
  <c r="G11" i="5"/>
  <c r="H11" i="5" s="1"/>
  <c r="G9" i="5"/>
  <c r="H9" i="5" s="1"/>
  <c r="G6" i="5"/>
  <c r="H6" i="5" s="1"/>
  <c r="G5" i="5"/>
  <c r="H5" i="5" s="1"/>
  <c r="G4" i="5"/>
  <c r="H4" i="5" s="1"/>
  <c r="F29" i="8" l="1"/>
  <c r="F30" i="8"/>
  <c r="F31" i="8"/>
  <c r="F33" i="8"/>
  <c r="F34" i="8"/>
  <c r="F22" i="8"/>
  <c r="F26" i="8"/>
  <c r="F15" i="8"/>
  <c r="F16" i="8"/>
  <c r="F12" i="8"/>
  <c r="F13" i="8"/>
  <c r="E37" i="8"/>
  <c r="F37" i="8" s="1"/>
  <c r="E36" i="8"/>
  <c r="F36" i="8" s="1"/>
  <c r="E32" i="8"/>
  <c r="F32" i="8" s="1"/>
  <c r="E28" i="8"/>
  <c r="F28" i="8" s="1"/>
  <c r="E27" i="8"/>
  <c r="F27" i="8" s="1"/>
  <c r="E25" i="8"/>
  <c r="F25" i="8" s="1"/>
  <c r="E24" i="8"/>
  <c r="F24" i="8" s="1"/>
  <c r="E21" i="8"/>
  <c r="F21" i="8" s="1"/>
  <c r="E20" i="8"/>
  <c r="F20" i="8" s="1"/>
  <c r="E18" i="8"/>
  <c r="F18" i="8" s="1"/>
  <c r="E17" i="8"/>
  <c r="F17" i="8" s="1"/>
  <c r="E14" i="8"/>
  <c r="F14" i="8" s="1"/>
  <c r="E11" i="8"/>
  <c r="F11" i="8" s="1"/>
  <c r="E10" i="8"/>
  <c r="F10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J73" i="4"/>
  <c r="J65" i="4"/>
  <c r="J66" i="4"/>
  <c r="J69" i="4"/>
  <c r="J64" i="4"/>
  <c r="J59" i="4"/>
  <c r="J43" i="4"/>
  <c r="J20" i="4"/>
  <c r="J15" i="4"/>
  <c r="I75" i="4"/>
  <c r="J75" i="4" s="1"/>
  <c r="I74" i="4"/>
  <c r="J74" i="4" s="1"/>
  <c r="I72" i="4"/>
  <c r="J72" i="4" s="1"/>
  <c r="I71" i="4"/>
  <c r="J71" i="4" s="1"/>
  <c r="I70" i="4"/>
  <c r="J70" i="4" s="1"/>
  <c r="I68" i="4"/>
  <c r="J68" i="4" s="1"/>
  <c r="I67" i="4"/>
  <c r="J67" i="4" s="1"/>
  <c r="I63" i="4"/>
  <c r="J63" i="4" s="1"/>
  <c r="I62" i="4"/>
  <c r="J62" i="4" s="1"/>
  <c r="I61" i="4"/>
  <c r="J61" i="4" s="1"/>
  <c r="I60" i="4"/>
  <c r="J60" i="4" s="1"/>
  <c r="I58" i="4"/>
  <c r="J58" i="4" s="1"/>
  <c r="I57" i="4"/>
  <c r="J57" i="4" s="1"/>
  <c r="I56" i="4"/>
  <c r="J56" i="4" s="1"/>
  <c r="I55" i="4"/>
  <c r="J55" i="4" s="1"/>
  <c r="I54" i="4"/>
  <c r="J54" i="4" s="1"/>
  <c r="I53" i="4"/>
  <c r="J53" i="4" s="1"/>
  <c r="I52" i="4"/>
  <c r="J52" i="4" s="1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 s="1"/>
  <c r="I45" i="4"/>
  <c r="J45" i="4" s="1"/>
  <c r="I44" i="4"/>
  <c r="J44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5" i="4"/>
  <c r="J25" i="4" s="1"/>
  <c r="I24" i="4"/>
  <c r="J24" i="4" s="1"/>
  <c r="I23" i="4"/>
  <c r="J23" i="4" s="1"/>
  <c r="I22" i="4"/>
  <c r="J22" i="4" s="1"/>
  <c r="I21" i="4"/>
  <c r="J21" i="4" s="1"/>
  <c r="I19" i="4"/>
  <c r="J19" i="4" s="1"/>
  <c r="I18" i="4"/>
  <c r="J18" i="4" s="1"/>
  <c r="I17" i="4"/>
  <c r="J17" i="4" s="1"/>
  <c r="I16" i="4"/>
  <c r="J16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J42" i="3" l="1"/>
  <c r="J34" i="3"/>
  <c r="I45" i="3"/>
  <c r="J45" i="3" s="1"/>
  <c r="I44" i="3"/>
  <c r="J44" i="3" s="1"/>
  <c r="I43" i="3"/>
  <c r="J43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3" i="3"/>
  <c r="J33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8" i="3"/>
  <c r="J8" i="3" s="1"/>
  <c r="I7" i="3"/>
  <c r="J7" i="3" s="1"/>
  <c r="D25" i="1" l="1"/>
  <c r="E25" i="1" s="1"/>
  <c r="D24" i="1"/>
  <c r="E24" i="1" s="1"/>
  <c r="D23" i="1"/>
  <c r="D22" i="1"/>
  <c r="E22" i="1" s="1"/>
  <c r="D19" i="1"/>
  <c r="E19" i="1" s="1"/>
  <c r="D18" i="1"/>
  <c r="E18" i="1" s="1"/>
  <c r="E6" i="1"/>
  <c r="D5" i="1"/>
  <c r="E5" i="1" s="1"/>
  <c r="D4" i="1"/>
  <c r="E4" i="1" s="1"/>
  <c r="E23" i="1" l="1"/>
  <c r="D3" i="1"/>
  <c r="E3" i="1" s="1"/>
  <c r="E9" i="1" l="1"/>
  <c r="E12" i="1"/>
  <c r="E13" i="1"/>
  <c r="E14" i="1"/>
  <c r="E15" i="1"/>
  <c r="E17" i="1"/>
  <c r="C26" i="1"/>
  <c r="D26" i="1" s="1"/>
  <c r="H46" i="3"/>
  <c r="I46" i="3" s="1"/>
  <c r="F22" i="5"/>
  <c r="D22" i="5"/>
  <c r="G46" i="3" l="1"/>
  <c r="F46" i="3"/>
  <c r="E22" i="5"/>
  <c r="D35" i="8"/>
  <c r="E35" i="8" s="1"/>
  <c r="F35" i="8" s="1"/>
  <c r="D23" i="8"/>
  <c r="E23" i="8" s="1"/>
  <c r="F23" i="8" s="1"/>
  <c r="D19" i="8"/>
  <c r="E19" i="8" s="1"/>
  <c r="F19" i="8" s="1"/>
  <c r="D9" i="8"/>
  <c r="E9" i="8" s="1"/>
  <c r="C9" i="8"/>
  <c r="D46" i="3"/>
  <c r="C75" i="4"/>
  <c r="E46" i="3"/>
  <c r="J46" i="3" s="1"/>
  <c r="C20" i="1"/>
  <c r="D20" i="1" s="1"/>
  <c r="E20" i="1" s="1"/>
  <c r="F9" i="8" l="1"/>
  <c r="C22" i="5"/>
  <c r="B26" i="1"/>
  <c r="E26" i="1" s="1"/>
</calcChain>
</file>

<file path=xl/sharedStrings.xml><?xml version="1.0" encoding="utf-8"?>
<sst xmlns="http://schemas.openxmlformats.org/spreadsheetml/2006/main" count="361" uniqueCount="314">
  <si>
    <t>ESTIMATE 2020</t>
  </si>
  <si>
    <t>BALANCE 2020</t>
  </si>
  <si>
    <t>INTERNALLY GENERATED REVENUE</t>
  </si>
  <si>
    <t>STATUTORY ALLOCATION</t>
  </si>
  <si>
    <t>VALUE ADDED TAX</t>
  </si>
  <si>
    <t>OPENING BANK BALANCE</t>
  </si>
  <si>
    <t>INTERNAL LOANS</t>
  </si>
  <si>
    <t>CBN /UBA Commercial Agricultural Loan</t>
  </si>
  <si>
    <t>a) CBN/AADS/Intervention</t>
  </si>
  <si>
    <t>b) CBN Personnel Salary Loan</t>
  </si>
  <si>
    <t>e) Budget Support Facility</t>
  </si>
  <si>
    <t>f) CBN Small Medium Entr. Dev. Fund (MSMEDF)</t>
  </si>
  <si>
    <t>Commercial Bank Loan for Solid Mineral Sector</t>
  </si>
  <si>
    <t>Bank Loan for Hotels Rehabilitation</t>
  </si>
  <si>
    <t>BOI Real Sector Funds</t>
  </si>
  <si>
    <t xml:space="preserve">JAIZ Bank for Empowerment </t>
  </si>
  <si>
    <t>EXTERNAL LOANS (RAAMP etc)</t>
  </si>
  <si>
    <t>GRANTS</t>
  </si>
  <si>
    <t>MISCELLANEOUS</t>
  </si>
  <si>
    <t>TOTAL REVENUE</t>
  </si>
  <si>
    <t>EXPENDITURE</t>
  </si>
  <si>
    <t>Recurrent Expenditure</t>
  </si>
  <si>
    <t>Personnel Cost</t>
  </si>
  <si>
    <t>Overhead Cost</t>
  </si>
  <si>
    <t>Capital Expenditure</t>
  </si>
  <si>
    <t>TOTAL EXPENDITURE</t>
  </si>
  <si>
    <t>DESCRIPTION</t>
  </si>
  <si>
    <t>BALANCE</t>
  </si>
  <si>
    <t>TOTAL</t>
  </si>
  <si>
    <t>KEBBI STATE</t>
  </si>
  <si>
    <t>2020 BUDGET</t>
  </si>
  <si>
    <t>RECURRENT EXPENDITURES ESTIMATES</t>
  </si>
  <si>
    <t>SUMMARY</t>
  </si>
  <si>
    <t>Administrative Code</t>
  </si>
  <si>
    <t>Ministries and Departments</t>
  </si>
  <si>
    <t xml:space="preserve">Overhead Cost </t>
  </si>
  <si>
    <t>Total Estimates
2020</t>
  </si>
  <si>
    <t>Balance</t>
  </si>
  <si>
    <t>011100100100</t>
  </si>
  <si>
    <t>Government House</t>
  </si>
  <si>
    <t>011100100200</t>
  </si>
  <si>
    <t>Deputy Governor's Office</t>
  </si>
  <si>
    <t>011101700100</t>
  </si>
  <si>
    <t>Cabinet Affairs Department</t>
  </si>
  <si>
    <t>011101800100</t>
  </si>
  <si>
    <t>Special Services Deparment</t>
  </si>
  <si>
    <t>011101300100</t>
  </si>
  <si>
    <t>Administration Department</t>
  </si>
  <si>
    <t>055100100100</t>
  </si>
  <si>
    <t>014000100200</t>
  </si>
  <si>
    <t>Local Govt. Audit</t>
  </si>
  <si>
    <t>012500500100</t>
  </si>
  <si>
    <t>Establishment Training &amp; Pension</t>
  </si>
  <si>
    <t>025300100100</t>
  </si>
  <si>
    <t>Ministry of Lands &amp; Housing</t>
  </si>
  <si>
    <t>011111300100</t>
  </si>
  <si>
    <t>Directorate of Protocol</t>
  </si>
  <si>
    <t>021500100100</t>
  </si>
  <si>
    <t>Ministry of Agriculture and Natural resources</t>
  </si>
  <si>
    <t>022200100100</t>
  </si>
  <si>
    <t>Ministry of Commerce and Industry</t>
  </si>
  <si>
    <t>051700100100</t>
  </si>
  <si>
    <t>Ministry of Education</t>
  </si>
  <si>
    <t>051900100100</t>
  </si>
  <si>
    <t>Min. of Higher Education.</t>
  </si>
  <si>
    <t>Ministry of Finance</t>
  </si>
  <si>
    <t>022000300100</t>
  </si>
  <si>
    <t>022000700100</t>
  </si>
  <si>
    <t>Accountant General's Office</t>
  </si>
  <si>
    <t>052100100100</t>
  </si>
  <si>
    <t>Ministry of Health</t>
  </si>
  <si>
    <t>012300100100</t>
  </si>
  <si>
    <t>051300100100</t>
  </si>
  <si>
    <t>Ministry of Youths &amp; Sports</t>
  </si>
  <si>
    <t>032600100100</t>
  </si>
  <si>
    <t>Ministry of Justice</t>
  </si>
  <si>
    <t>023400100100</t>
  </si>
  <si>
    <t>Ministry of Works and Transport</t>
  </si>
  <si>
    <t>025200100100</t>
  </si>
  <si>
    <t>051400100100</t>
  </si>
  <si>
    <t>JUDICIARY:-</t>
  </si>
  <si>
    <t>032605100100</t>
  </si>
  <si>
    <t>High Court of Justice</t>
  </si>
  <si>
    <t>032605300100</t>
  </si>
  <si>
    <t>Sharia Court</t>
  </si>
  <si>
    <t>031801100100</t>
  </si>
  <si>
    <t>Judicial Service Commission</t>
  </si>
  <si>
    <t>053500100100</t>
  </si>
  <si>
    <t>Ministry of Environment</t>
  </si>
  <si>
    <t>011103700100</t>
  </si>
  <si>
    <t>014000100100</t>
  </si>
  <si>
    <t>Office of the Auditor General</t>
  </si>
  <si>
    <t>014700100100</t>
  </si>
  <si>
    <t>Civil Service Commission</t>
  </si>
  <si>
    <t>Fiscal Responsibility Commission</t>
  </si>
  <si>
    <t>021600100100</t>
  </si>
  <si>
    <t>023400200100</t>
  </si>
  <si>
    <t>Office of the Surveyor General</t>
  </si>
  <si>
    <t>TOTAL:-</t>
  </si>
  <si>
    <t>Subvention</t>
  </si>
  <si>
    <t>Total:-</t>
  </si>
  <si>
    <t>Transfer to Capital</t>
  </si>
  <si>
    <t>Boards/Parastatals</t>
  </si>
  <si>
    <t>025305300100</t>
  </si>
  <si>
    <t>K U D A</t>
  </si>
  <si>
    <t>012300400100</t>
  </si>
  <si>
    <t>Kebbi Radio</t>
  </si>
  <si>
    <t>051701900100</t>
  </si>
  <si>
    <t>College of Education Argungu</t>
  </si>
  <si>
    <t>051701800100</t>
  </si>
  <si>
    <t>State Polytechnic, Dakingari</t>
  </si>
  <si>
    <t>051705600100</t>
  </si>
  <si>
    <t>Kebbi State Scholarship Board</t>
  </si>
  <si>
    <t>011103800100</t>
  </si>
  <si>
    <t>Pilgrims Welfare Agency</t>
  </si>
  <si>
    <t>Hospital Management</t>
  </si>
  <si>
    <t>011102700100</t>
  </si>
  <si>
    <t>023100300100</t>
  </si>
  <si>
    <t>Rural Electricity Board</t>
  </si>
  <si>
    <t>025210200100</t>
  </si>
  <si>
    <t>Water Board</t>
  </si>
  <si>
    <t>022000800100</t>
  </si>
  <si>
    <t>Board of Internal Revenue</t>
  </si>
  <si>
    <t>021502100100</t>
  </si>
  <si>
    <t>College of Agriculture Zuru</t>
  </si>
  <si>
    <t>051703100100</t>
  </si>
  <si>
    <t>Usman Danfodio University</t>
  </si>
  <si>
    <t>032600200100</t>
  </si>
  <si>
    <t>Law Reform Commission</t>
  </si>
  <si>
    <t>021510200100</t>
  </si>
  <si>
    <t>012300200100</t>
  </si>
  <si>
    <t>Kebbi State History Bureau</t>
  </si>
  <si>
    <t>051701000100</t>
  </si>
  <si>
    <t>Agency for Adult Education</t>
  </si>
  <si>
    <t>051700800100</t>
  </si>
  <si>
    <t>State Library Board</t>
  </si>
  <si>
    <t>LIAISON OFFICES:</t>
  </si>
  <si>
    <t>011102100100</t>
  </si>
  <si>
    <t>Liaison Office Abuja</t>
  </si>
  <si>
    <t>011102900100</t>
  </si>
  <si>
    <t>Liaison Office Lagos</t>
  </si>
  <si>
    <t>011102200100</t>
  </si>
  <si>
    <t>Liaison Office Kaduna</t>
  </si>
  <si>
    <t>011102300100</t>
  </si>
  <si>
    <t>Liaison Office Sokoto</t>
  </si>
  <si>
    <t>052102600100</t>
  </si>
  <si>
    <t>Sir Yahaya Memorial Hospital</t>
  </si>
  <si>
    <t>051702600100</t>
  </si>
  <si>
    <t>025301000100</t>
  </si>
  <si>
    <t>State Housing Corporation</t>
  </si>
  <si>
    <t>051705700100</t>
  </si>
  <si>
    <t>051702800100</t>
  </si>
  <si>
    <t>012300300100</t>
  </si>
  <si>
    <t>Kebbi Television</t>
  </si>
  <si>
    <t>025305600100</t>
  </si>
  <si>
    <t>State Manpower Committee</t>
  </si>
  <si>
    <t>011102400100</t>
  </si>
  <si>
    <t>State Preaching Board</t>
  </si>
  <si>
    <t>025210300100</t>
  </si>
  <si>
    <t>RUWATSAN</t>
  </si>
  <si>
    <t>052110600100</t>
  </si>
  <si>
    <t>School of Health Technology Jega</t>
  </si>
  <si>
    <t>053501600100</t>
  </si>
  <si>
    <t>011103600100</t>
  </si>
  <si>
    <t>052110500100</t>
  </si>
  <si>
    <t>011103500100</t>
  </si>
  <si>
    <t>Local Govt. Pension Board</t>
  </si>
  <si>
    <t>022205200100</t>
  </si>
  <si>
    <t>Tourisms Board</t>
  </si>
  <si>
    <t>021510900100</t>
  </si>
  <si>
    <t>Forestry II Project</t>
  </si>
  <si>
    <t>014800100100</t>
  </si>
  <si>
    <t>022205300100</t>
  </si>
  <si>
    <t>Birnin Kebbi Central Market</t>
  </si>
  <si>
    <t>021511000100</t>
  </si>
  <si>
    <t>KASCOM</t>
  </si>
  <si>
    <t>052110400100</t>
  </si>
  <si>
    <t>School of Nursing and Midwifery</t>
  </si>
  <si>
    <t>011102500100</t>
  </si>
  <si>
    <t>Religious Affairs</t>
  </si>
  <si>
    <t>025305500100</t>
  </si>
  <si>
    <t>Kebbi State PFMU</t>
  </si>
  <si>
    <t>011100800100</t>
  </si>
  <si>
    <t>051400200100</t>
  </si>
  <si>
    <t>Social Security Welfare Fund</t>
  </si>
  <si>
    <t>051700300100</t>
  </si>
  <si>
    <t>051702700100</t>
  </si>
  <si>
    <t>Abdullahi Fodio Islamic Centre</t>
  </si>
  <si>
    <t>051702100100</t>
  </si>
  <si>
    <t>Kebbi State University, Aliero</t>
  </si>
  <si>
    <t>052100300100</t>
  </si>
  <si>
    <t>011103300100</t>
  </si>
  <si>
    <t>State Agen. For Control  of AIDS/HIV</t>
  </si>
  <si>
    <t>011101000100</t>
  </si>
  <si>
    <t>Due Process</t>
  </si>
  <si>
    <t>011102100900</t>
  </si>
  <si>
    <t>Kebbi State Contributory Pension Board</t>
  </si>
  <si>
    <t>055100200100</t>
  </si>
  <si>
    <t>023400500100</t>
  </si>
  <si>
    <t>Sir, Ahmadu Bello Inter. Airport</t>
  </si>
  <si>
    <t>022000400100</t>
  </si>
  <si>
    <t>KBS Bureau of Statistics</t>
  </si>
  <si>
    <t>052110700100</t>
  </si>
  <si>
    <t>Community and Social Development Project (CSDP)</t>
  </si>
  <si>
    <t>022000500100</t>
  </si>
  <si>
    <t>Micro Finance Banks  Operations</t>
  </si>
  <si>
    <t>011200300100</t>
  </si>
  <si>
    <t>House of Assembly</t>
  </si>
  <si>
    <t>011200400100</t>
  </si>
  <si>
    <t>House of Assembly Service Commission</t>
  </si>
  <si>
    <t>022000600100</t>
  </si>
  <si>
    <t>052110300100</t>
  </si>
  <si>
    <t>kebbi State Health System Devlopment project 11</t>
  </si>
  <si>
    <t>Kebbi Medical Centre Kalgo</t>
  </si>
  <si>
    <t>051701200100</t>
  </si>
  <si>
    <t>School of Handicap</t>
  </si>
  <si>
    <t>021510300100</t>
  </si>
  <si>
    <t>RAMP</t>
  </si>
  <si>
    <t>KECHEMA</t>
  </si>
  <si>
    <t>KEBBI STATE GOVERNMENT
2020 BUDGET
CONSOLIDATED REVENUE FUND CHARGES</t>
  </si>
  <si>
    <t>JUDICIARY: HIGH COURT</t>
  </si>
  <si>
    <t>SHARIA COURT OF APPEAL</t>
  </si>
  <si>
    <t>OFFICE OF THE AUDITOR GENERAL</t>
  </si>
  <si>
    <t>CIVIL SERVICE COMMISSION</t>
  </si>
  <si>
    <t>JUDICIARY SERVICE COMMISSION</t>
  </si>
  <si>
    <t>LAW REFORM COMMISSION</t>
  </si>
  <si>
    <t>LOCAL GOVERNMENT AUDIT</t>
  </si>
  <si>
    <t>STATE INDEPENDENT ELECTORAL COMMISSION</t>
  </si>
  <si>
    <t>PENSION AND GRATUITIES</t>
  </si>
  <si>
    <t>PAYMENT OF ALLOWANCE TO BOARD MEMBERS</t>
  </si>
  <si>
    <t>STATE CONTRIBUTORY PENSION COMMISSION</t>
  </si>
  <si>
    <t>FISCAL RESPONSIBILITY COMMISSION</t>
  </si>
  <si>
    <t xml:space="preserve">EXTERNAL LOANS REPAYMENT </t>
  </si>
  <si>
    <t xml:space="preserve">INTERNAL LOANS REPAYMENT </t>
  </si>
  <si>
    <t>SUNDRY CONTRIBUTIONS</t>
  </si>
  <si>
    <t>STAFF LOAN ACCOUNT</t>
  </si>
  <si>
    <t>MINISTRY/PARASTATALS</t>
  </si>
  <si>
    <t xml:space="preserve"> BUDGET ESTIMATE 
2020</t>
  </si>
  <si>
    <t>ECONOMIC SECTOR - SUB TOTAL</t>
  </si>
  <si>
    <t>SOCIAL SECTOR - SUB TOTAL</t>
  </si>
  <si>
    <t>ENVIRONMENTAL SECTOR - SUB TOTAL</t>
  </si>
  <si>
    <t>012500100100</t>
  </si>
  <si>
    <t>012400700100</t>
  </si>
  <si>
    <t>022000100100</t>
  </si>
  <si>
    <t>ADMINISTRATION SECTOR - SUB TOTAL</t>
  </si>
  <si>
    <t>011103000100</t>
  </si>
  <si>
    <t>GRAND TOTAL</t>
  </si>
  <si>
    <t xml:space="preserve">                                                                                                      KEBBI STATE GOVERNMENT
                                                                                                                  2020 ESTIMATES
                                                                                                 CAPITAL EXPENDITURE SUMMARY</t>
  </si>
  <si>
    <t>LOCAL GOVERNMENT SERVICE COMM</t>
  </si>
  <si>
    <t>HOUSE OF ASSEMBLY SERVICE COMM</t>
  </si>
  <si>
    <t>Actual Personnel Cost June</t>
  </si>
  <si>
    <t>Actual Over Head Cost June</t>
  </si>
  <si>
    <t>Personnel Cost Actual June</t>
  </si>
  <si>
    <t>Over Head Cost Actual June</t>
  </si>
  <si>
    <t>ACTUAL  APR-JUN</t>
  </si>
  <si>
    <t>Actual Expenditure apr.-Jun. 2020</t>
  </si>
  <si>
    <t>Actual Expenditure apr.-June. 2020</t>
  </si>
  <si>
    <t>ACTUAL 2020
APR-JUN</t>
  </si>
  <si>
    <t>KEBBI STATE GOVERNMENT
2020 ESTIMATES
RECURRENT EXPENDITURE SUMMARY</t>
  </si>
  <si>
    <t>KEBBI STATE GOVERNMENT
2020 REVENUE AND EXPENDITURES
SECOND QUARTER BUDGET PERFORMANCE REPORT APRIL TO JUNE
GENERAL SUMMARY</t>
  </si>
  <si>
    <t>EXPENDITURE 2020
APR-JUN</t>
  </si>
  <si>
    <t>CUMMULATIVE (1st &amp; 2nd QUARTER)</t>
  </si>
  <si>
    <t>Cummulative (1st &amp; 2nd Quarter)</t>
  </si>
  <si>
    <t>PERSONNEL COST ACTUAL JUNE</t>
  </si>
  <si>
    <t>OVERHEAD COST ACTUAL JUNE</t>
  </si>
  <si>
    <t>Executive Office of the Governor</t>
  </si>
  <si>
    <t>Ministry of Budget &amp; Economic Planning</t>
  </si>
  <si>
    <t>Ministry of  Local Government and Chieft. Affairs</t>
  </si>
  <si>
    <t>Ministry of Information and Culture</t>
  </si>
  <si>
    <t>Ministry of Water Resources and Rural Dev.</t>
  </si>
  <si>
    <t>Ministry of Women Affairs and Social Dev.</t>
  </si>
  <si>
    <t>Local Government Service Commission</t>
  </si>
  <si>
    <t>Ministry of Animal Health Husb. and Fisheries</t>
  </si>
  <si>
    <t>Consolidated Revenue Fund Charges</t>
  </si>
  <si>
    <t>National Youth Service Corps (NYSC)</t>
  </si>
  <si>
    <t>Kebbi Agric and Rural Dev. Authority (KARDA)</t>
  </si>
  <si>
    <t>Arabic &amp; Islamic Education Board (AIEB)</t>
  </si>
  <si>
    <t>Secondary Schools Management Board</t>
  </si>
  <si>
    <t>College of Preliminary Studies Yauri</t>
  </si>
  <si>
    <t>Kebbi State Environmental Protection Agency</t>
  </si>
  <si>
    <t>Primary School Staff Pension Board</t>
  </si>
  <si>
    <t>State Independent Electoral Commission</t>
  </si>
  <si>
    <t>Community Directed Treatment Interv. (CDTI)</t>
  </si>
  <si>
    <t>Kebbi State Emmergency Mgt. Agency (SEMA)</t>
  </si>
  <si>
    <t>State Universal Basic  Edu. Board (SUBEB)</t>
  </si>
  <si>
    <t>Primary Health Care Dev. Agency</t>
  </si>
  <si>
    <t>Kebbi State Council of Chiefs</t>
  </si>
  <si>
    <t xml:space="preserve">Youth Emp.  Social Support operation (YESSO)  </t>
  </si>
  <si>
    <t>Ministry of Agriculture</t>
  </si>
  <si>
    <t>Ministry of Commerce and Industries</t>
  </si>
  <si>
    <t>Rural Electrification Board</t>
  </si>
  <si>
    <t>Ministry of Basic and Secondary Education</t>
  </si>
  <si>
    <t>Ministry of High Education</t>
  </si>
  <si>
    <t>Kebbi State University Aliero</t>
  </si>
  <si>
    <t>State Universal Basic Education Board</t>
  </si>
  <si>
    <t>Primary Health Care Development Agency</t>
  </si>
  <si>
    <t>State Agency for Control of Aids</t>
  </si>
  <si>
    <t>Ministry of Information</t>
  </si>
  <si>
    <t>Ministry of Youth and Social Dev.</t>
  </si>
  <si>
    <t>Ministry of Water Resources and Roral Dev.</t>
  </si>
  <si>
    <t>Ministry of Lands and Housing</t>
  </si>
  <si>
    <t>Office of the Secretary to the State Government</t>
  </si>
  <si>
    <t>General Admin</t>
  </si>
  <si>
    <t>Fire Service</t>
  </si>
  <si>
    <t>Ministry of Budget and Economic Planning</t>
  </si>
  <si>
    <t>High Courts</t>
  </si>
  <si>
    <t>Sharia Courts</t>
  </si>
  <si>
    <t>Ministry of Women Affaris and Social Dev.</t>
  </si>
  <si>
    <t>Kebbi State House of Assembly</t>
  </si>
  <si>
    <t>Contingency Fund</t>
  </si>
  <si>
    <t>Ministry of Animal Health Husb. and Fishries</t>
  </si>
  <si>
    <t>Ministry for Local Govt. and Chieftaincy Affaris</t>
  </si>
  <si>
    <t>Kebbi State House of Assembly Service Comm.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</si>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</sst>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_(* #,##0.0_);_(* \(#,##0.0\);_(* &quot;-&quot;??_);_(@_)"/>
  </numFmts>
  <fonts count="36" x14ac:knownFonts="1">
    <font>
      <sz val="11"/>
      <color theme="1"/>
      <name val="Book Antiqua"/>
      <family val="2"/>
      <scheme val="minor"/>
    </font>
    <font>
      <sz val="11"/>
      <color theme="1"/>
      <name val="Book Antiqua"/>
      <family val="2"/>
      <scheme val="minor"/>
    </font>
    <font>
      <b/>
      <sz val="18"/>
      <color theme="1"/>
      <name val="Book Antiqua"/>
      <family val="2"/>
      <scheme val="minor"/>
    </font>
    <font>
      <sz val="11"/>
      <color theme="1"/>
      <name val="Cambria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Book Antiqua"/>
      <family val="2"/>
      <scheme val="minor"/>
    </font>
    <font>
      <b/>
      <sz val="11"/>
      <color theme="1"/>
      <name val="Calibri"/>
      <family val="2"/>
    </font>
    <font>
      <sz val="14"/>
      <color theme="1"/>
      <name val="Book Antiqua"/>
      <family val="2"/>
      <scheme val="minor"/>
    </font>
    <font>
      <b/>
      <sz val="14"/>
      <color theme="1"/>
      <name val="Baskerville Old Face"/>
      <family val="1"/>
    </font>
    <font>
      <b/>
      <u/>
      <sz val="20"/>
      <name val="Baskerville Old Face"/>
      <family val="1"/>
    </font>
    <font>
      <b/>
      <sz val="20"/>
      <name val="Baskerville Old Face"/>
      <family val="1"/>
    </font>
    <font>
      <b/>
      <sz val="14"/>
      <name val="Baskerville Old Face"/>
      <family val="1"/>
    </font>
    <font>
      <b/>
      <sz val="18"/>
      <color theme="1"/>
      <name val="Baskerville Old Face"/>
      <family val="1"/>
    </font>
    <font>
      <b/>
      <sz val="16"/>
      <name val="Baskerville Old Face"/>
      <family val="1"/>
    </font>
    <font>
      <b/>
      <sz val="11"/>
      <color theme="1"/>
      <name val="Century Schoolbook"/>
      <family val="1"/>
    </font>
    <font>
      <sz val="11"/>
      <color theme="1"/>
      <name val="Century Schoolbook"/>
      <family val="1"/>
    </font>
    <font>
      <b/>
      <sz val="14"/>
      <color theme="1"/>
      <name val="Century Schoolbook"/>
      <family val="1"/>
    </font>
    <font>
      <b/>
      <sz val="18"/>
      <name val="Baskerville Old Face"/>
      <family val="1"/>
    </font>
    <font>
      <sz val="14"/>
      <color theme="1"/>
      <name val="Century Schoolbook"/>
      <family val="1"/>
    </font>
    <font>
      <sz val="12"/>
      <name val="Century Schoolbook"/>
      <family val="1"/>
    </font>
    <font>
      <sz val="12"/>
      <color theme="1"/>
      <name val="Century Schoolbook"/>
      <family val="1"/>
    </font>
    <font>
      <b/>
      <sz val="12"/>
      <name val="Century Schoolbook"/>
      <family val="1"/>
    </font>
    <font>
      <b/>
      <sz val="14"/>
      <name val="Century Schoolbook"/>
      <family val="1"/>
    </font>
    <font>
      <b/>
      <sz val="14"/>
      <color theme="1"/>
      <name val="Book Antiqua"/>
      <family val="1"/>
    </font>
    <font>
      <b/>
      <sz val="14"/>
      <color theme="1"/>
      <name val="Book Antiqua"/>
      <family val="1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6"/>
      <color theme="1"/>
      <name val="Book Antiqua"/>
      <family val="1"/>
    </font>
    <font>
      <b/>
      <sz val="12"/>
      <name val="Book Antiqua"/>
      <family val="1"/>
    </font>
    <font>
      <b/>
      <sz val="14"/>
      <name val="Book Antiqua"/>
      <family val="1"/>
      <scheme val="minor"/>
    </font>
    <font>
      <b/>
      <sz val="16"/>
      <name val="Book Antiqua"/>
      <family val="1"/>
      <scheme val="minor"/>
    </font>
    <font>
      <b/>
      <sz val="12"/>
      <name val="Book Antiqua"/>
      <family val="1"/>
      <scheme val="minor"/>
    </font>
    <font>
      <b/>
      <sz val="18"/>
      <color theme="1"/>
      <name val="Century Schoolbook"/>
      <family val="1"/>
    </font>
    <font>
      <b/>
      <sz val="12"/>
      <color theme="1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/>
    <xf numFmtId="0" fontId="0" fillId="2" borderId="0" xfId="0" applyFont="1" applyFill="1"/>
    <xf numFmtId="0" fontId="0" fillId="0" borderId="0" xfId="0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2" borderId="0" xfId="0" applyNumberFormat="1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49" fontId="5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ont="1"/>
    <xf numFmtId="0" fontId="8" fillId="0" borderId="0" xfId="0" applyFont="1"/>
    <xf numFmtId="165" fontId="0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/>
    </xf>
    <xf numFmtId="0" fontId="15" fillId="0" borderId="4" xfId="0" applyFont="1" applyFill="1" applyBorder="1" applyAlignment="1">
      <alignment horizontal="center"/>
    </xf>
    <xf numFmtId="3" fontId="17" fillId="0" borderId="4" xfId="0" applyNumberFormat="1" applyFont="1" applyBorder="1" applyAlignment="1">
      <alignment horizontal="right"/>
    </xf>
    <xf numFmtId="0" fontId="17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center" vertical="center" wrapText="1"/>
    </xf>
    <xf numFmtId="3" fontId="17" fillId="2" borderId="4" xfId="0" applyNumberFormat="1" applyFont="1" applyFill="1" applyBorder="1" applyAlignment="1">
      <alignment horizontal="center" vertical="center" wrapText="1"/>
    </xf>
    <xf numFmtId="3" fontId="17" fillId="2" borderId="8" xfId="0" applyNumberFormat="1" applyFont="1" applyFill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right" wrapText="1"/>
    </xf>
    <xf numFmtId="3" fontId="20" fillId="0" borderId="0" xfId="0" applyNumberFormat="1" applyFont="1" applyFill="1" applyBorder="1" applyAlignment="1">
      <alignment horizontal="right" wrapText="1"/>
    </xf>
    <xf numFmtId="165" fontId="20" fillId="0" borderId="15" xfId="1" applyNumberFormat="1" applyFont="1" applyFill="1" applyBorder="1" applyAlignment="1">
      <alignment horizontal="right"/>
    </xf>
    <xf numFmtId="3" fontId="21" fillId="0" borderId="15" xfId="0" applyNumberFormat="1" applyFont="1" applyFill="1" applyBorder="1" applyAlignment="1">
      <alignment horizontal="right"/>
    </xf>
    <xf numFmtId="2" fontId="20" fillId="0" borderId="15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16" fillId="0" borderId="0" xfId="0" applyFont="1"/>
    <xf numFmtId="0" fontId="20" fillId="0" borderId="15" xfId="0" applyFont="1" applyFill="1" applyBorder="1" applyAlignment="1"/>
    <xf numFmtId="0" fontId="20" fillId="0" borderId="15" xfId="0" applyFont="1" applyFill="1" applyBorder="1" applyAlignment="1">
      <alignment wrapText="1"/>
    </xf>
    <xf numFmtId="2" fontId="20" fillId="0" borderId="15" xfId="0" quotePrefix="1" applyNumberFormat="1" applyFont="1" applyFill="1" applyBorder="1" applyAlignment="1">
      <alignment horizontal="center" vertical="top"/>
    </xf>
    <xf numFmtId="3" fontId="20" fillId="0" borderId="15" xfId="1" quotePrefix="1" applyNumberFormat="1" applyFont="1" applyFill="1" applyBorder="1" applyAlignment="1">
      <alignment horizontal="right"/>
    </xf>
    <xf numFmtId="3" fontId="20" fillId="0" borderId="15" xfId="1" applyNumberFormat="1" applyFont="1" applyFill="1" applyBorder="1" applyAlignment="1">
      <alignment horizontal="right"/>
    </xf>
    <xf numFmtId="0" fontId="20" fillId="0" borderId="15" xfId="0" quotePrefix="1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/>
    </xf>
    <xf numFmtId="165" fontId="20" fillId="0" borderId="15" xfId="1" quotePrefix="1" applyNumberFormat="1" applyFont="1" applyFill="1" applyBorder="1" applyAlignment="1">
      <alignment horizontal="right"/>
    </xf>
    <xf numFmtId="49" fontId="20" fillId="0" borderId="15" xfId="0" quotePrefix="1" applyNumberFormat="1" applyFont="1" applyFill="1" applyBorder="1" applyAlignment="1">
      <alignment horizontal="center"/>
    </xf>
    <xf numFmtId="0" fontId="20" fillId="0" borderId="16" xfId="0" applyFont="1" applyFill="1" applyBorder="1" applyAlignment="1"/>
    <xf numFmtId="165" fontId="20" fillId="0" borderId="16" xfId="1" applyNumberFormat="1" applyFont="1" applyFill="1" applyBorder="1" applyAlignment="1">
      <alignment horizontal="right"/>
    </xf>
    <xf numFmtId="3" fontId="20" fillId="0" borderId="16" xfId="1" applyNumberFormat="1" applyFont="1" applyFill="1" applyBorder="1" applyAlignment="1">
      <alignment horizontal="right"/>
    </xf>
    <xf numFmtId="0" fontId="22" fillId="0" borderId="9" xfId="0" applyFont="1" applyFill="1" applyBorder="1" applyAlignment="1">
      <alignment horizontal="center"/>
    </xf>
    <xf numFmtId="0" fontId="22" fillId="0" borderId="4" xfId="0" applyFont="1" applyFill="1" applyBorder="1" applyAlignment="1">
      <alignment wrapText="1"/>
    </xf>
    <xf numFmtId="2" fontId="20" fillId="0" borderId="14" xfId="0" applyNumberFormat="1" applyFont="1" applyFill="1" applyBorder="1" applyAlignment="1">
      <alignment horizontal="center"/>
    </xf>
    <xf numFmtId="0" fontId="20" fillId="0" borderId="14" xfId="0" applyFont="1" applyFill="1" applyBorder="1" applyAlignment="1"/>
    <xf numFmtId="165" fontId="20" fillId="0" borderId="14" xfId="1" applyNumberFormat="1" applyFont="1" applyFill="1" applyBorder="1" applyAlignment="1">
      <alignment horizontal="right"/>
    </xf>
    <xf numFmtId="3" fontId="20" fillId="0" borderId="14" xfId="1" quotePrefix="1" applyNumberFormat="1" applyFont="1" applyFill="1" applyBorder="1" applyAlignment="1">
      <alignment horizontal="right"/>
    </xf>
    <xf numFmtId="165" fontId="23" fillId="0" borderId="9" xfId="1" applyNumberFormat="1" applyFont="1" applyFill="1" applyBorder="1" applyAlignment="1">
      <alignment horizontal="center"/>
    </xf>
    <xf numFmtId="165" fontId="23" fillId="0" borderId="4" xfId="1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165" fontId="23" fillId="0" borderId="4" xfId="1" applyNumberFormat="1" applyFont="1" applyFill="1" applyBorder="1" applyAlignment="1">
      <alignment horizontal="right"/>
    </xf>
    <xf numFmtId="3" fontId="19" fillId="0" borderId="4" xfId="0" applyNumberFormat="1" applyFont="1" applyBorder="1" applyAlignment="1">
      <alignment horizontal="right"/>
    </xf>
    <xf numFmtId="3" fontId="24" fillId="0" borderId="4" xfId="0" applyNumberFormat="1" applyFont="1" applyFill="1" applyBorder="1" applyAlignment="1">
      <alignment horizontal="center" vertical="center"/>
    </xf>
    <xf numFmtId="3" fontId="25" fillId="0" borderId="4" xfId="0" applyNumberFormat="1" applyFont="1" applyFill="1" applyBorder="1" applyAlignment="1">
      <alignment horizontal="center" vertical="center"/>
    </xf>
    <xf numFmtId="3" fontId="24" fillId="0" borderId="4" xfId="0" applyNumberFormat="1" applyFont="1" applyFill="1" applyBorder="1" applyAlignment="1">
      <alignment horizontal="center" vertical="center" wrapText="1"/>
    </xf>
    <xf numFmtId="3" fontId="26" fillId="0" borderId="4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/>
    </xf>
    <xf numFmtId="3" fontId="24" fillId="0" borderId="4" xfId="0" applyNumberFormat="1" applyFont="1" applyFill="1" applyBorder="1" applyAlignment="1">
      <alignment horizontal="right"/>
    </xf>
    <xf numFmtId="2" fontId="27" fillId="0" borderId="4" xfId="0" applyNumberFormat="1" applyFont="1" applyFill="1" applyBorder="1" applyAlignment="1"/>
    <xf numFmtId="3" fontId="27" fillId="0" borderId="4" xfId="0" applyNumberFormat="1" applyFont="1" applyFill="1" applyBorder="1" applyAlignment="1">
      <alignment horizontal="right"/>
    </xf>
    <xf numFmtId="3" fontId="27" fillId="2" borderId="4" xfId="0" applyNumberFormat="1" applyFont="1" applyFill="1" applyBorder="1" applyAlignment="1">
      <alignment horizontal="right"/>
    </xf>
    <xf numFmtId="2" fontId="27" fillId="0" borderId="4" xfId="0" applyNumberFormat="1" applyFont="1" applyFill="1" applyBorder="1" applyAlignment="1">
      <alignment wrapText="1"/>
    </xf>
    <xf numFmtId="3" fontId="27" fillId="0" borderId="4" xfId="0" applyNumberFormat="1" applyFont="1" applyBorder="1" applyAlignment="1">
      <alignment horizontal="right"/>
    </xf>
    <xf numFmtId="0" fontId="28" fillId="0" borderId="4" xfId="0" applyFont="1" applyFill="1" applyBorder="1" applyAlignment="1"/>
    <xf numFmtId="3" fontId="28" fillId="0" borderId="4" xfId="1" applyNumberFormat="1" applyFont="1" applyFill="1" applyBorder="1" applyAlignment="1">
      <alignment horizontal="right"/>
    </xf>
    <xf numFmtId="3" fontId="27" fillId="0" borderId="4" xfId="0" applyNumberFormat="1" applyFont="1" applyFill="1" applyBorder="1" applyAlignment="1">
      <alignment horizontal="right" wrapText="1"/>
    </xf>
    <xf numFmtId="3" fontId="28" fillId="0" borderId="5" xfId="1" quotePrefix="1" applyNumberFormat="1" applyFont="1" applyFill="1" applyBorder="1" applyAlignment="1">
      <alignment horizontal="right"/>
    </xf>
    <xf numFmtId="3" fontId="27" fillId="0" borderId="5" xfId="0" applyNumberFormat="1" applyFont="1" applyFill="1" applyBorder="1" applyAlignment="1">
      <alignment horizontal="right" wrapText="1"/>
    </xf>
    <xf numFmtId="3" fontId="26" fillId="0" borderId="4" xfId="0" applyNumberFormat="1" applyFont="1" applyFill="1" applyBorder="1" applyAlignment="1">
      <alignment horizontal="right"/>
    </xf>
    <xf numFmtId="3" fontId="26" fillId="0" borderId="4" xfId="0" applyNumberFormat="1" applyFont="1" applyBorder="1" applyAlignment="1">
      <alignment horizontal="right"/>
    </xf>
    <xf numFmtId="2" fontId="26" fillId="0" borderId="4" xfId="0" applyNumberFormat="1" applyFont="1" applyFill="1" applyBorder="1" applyAlignment="1"/>
    <xf numFmtId="165" fontId="28" fillId="0" borderId="4" xfId="1" applyNumberFormat="1" applyFont="1" applyFill="1" applyBorder="1" applyAlignment="1">
      <alignment horizontal="center" vertical="center"/>
    </xf>
    <xf numFmtId="2" fontId="24" fillId="0" borderId="4" xfId="0" applyNumberFormat="1" applyFont="1" applyFill="1" applyBorder="1" applyAlignment="1"/>
    <xf numFmtId="2" fontId="29" fillId="0" borderId="4" xfId="0" applyNumberFormat="1" applyFont="1" applyFill="1" applyBorder="1" applyAlignment="1">
      <alignment horizontal="center"/>
    </xf>
    <xf numFmtId="3" fontId="29" fillId="0" borderId="4" xfId="0" applyNumberFormat="1" applyFont="1" applyFill="1" applyBorder="1" applyAlignment="1">
      <alignment horizontal="right"/>
    </xf>
    <xf numFmtId="3" fontId="29" fillId="0" borderId="4" xfId="0" applyNumberFormat="1" applyFont="1" applyBorder="1" applyAlignment="1">
      <alignment horizontal="right"/>
    </xf>
    <xf numFmtId="0" fontId="31" fillId="0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top" wrapText="1"/>
    </xf>
    <xf numFmtId="2" fontId="27" fillId="0" borderId="15" xfId="0" applyNumberFormat="1" applyFont="1" applyFill="1" applyBorder="1" applyAlignment="1">
      <alignment horizontal="center"/>
    </xf>
    <xf numFmtId="0" fontId="28" fillId="0" borderId="15" xfId="0" applyFont="1" applyFill="1" applyBorder="1"/>
    <xf numFmtId="165" fontId="28" fillId="0" borderId="15" xfId="1" applyNumberFormat="1" applyFont="1" applyFill="1" applyBorder="1" applyAlignment="1">
      <alignment horizontal="right"/>
    </xf>
    <xf numFmtId="3" fontId="27" fillId="0" borderId="15" xfId="0" applyNumberFormat="1" applyFont="1" applyFill="1" applyBorder="1" applyAlignment="1">
      <alignment horizontal="right"/>
    </xf>
    <xf numFmtId="3" fontId="28" fillId="0" borderId="15" xfId="0" applyNumberFormat="1" applyFont="1" applyFill="1" applyBorder="1" applyAlignment="1">
      <alignment horizontal="right" wrapText="1"/>
    </xf>
    <xf numFmtId="2" fontId="28" fillId="0" borderId="15" xfId="0" applyNumberFormat="1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28" fillId="0" borderId="15" xfId="0" applyFont="1" applyFill="1" applyBorder="1" applyAlignment="1"/>
    <xf numFmtId="0" fontId="28" fillId="0" borderId="15" xfId="0" applyFont="1" applyFill="1" applyBorder="1" applyAlignment="1">
      <alignment wrapText="1"/>
    </xf>
    <xf numFmtId="0" fontId="28" fillId="0" borderId="15" xfId="0" applyNumberFormat="1" applyFont="1" applyFill="1" applyBorder="1" applyAlignment="1">
      <alignment horizontal="center"/>
    </xf>
    <xf numFmtId="0" fontId="28" fillId="0" borderId="15" xfId="0" applyFont="1" applyFill="1" applyBorder="1" applyAlignment="1">
      <alignment horizontal="left" vertical="center" wrapText="1"/>
    </xf>
    <xf numFmtId="3" fontId="28" fillId="0" borderId="15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 wrapText="1"/>
    </xf>
    <xf numFmtId="165" fontId="28" fillId="0" borderId="15" xfId="1" applyNumberFormat="1" applyFont="1" applyFill="1" applyBorder="1" applyAlignment="1"/>
    <xf numFmtId="166" fontId="28" fillId="0" borderId="15" xfId="1" applyNumberFormat="1" applyFont="1" applyFill="1" applyBorder="1" applyAlignment="1"/>
    <xf numFmtId="0" fontId="28" fillId="0" borderId="15" xfId="2" applyNumberFormat="1" applyFont="1" applyFill="1" applyBorder="1" applyAlignment="1"/>
    <xf numFmtId="0" fontId="28" fillId="0" borderId="15" xfId="0" applyFont="1" applyFill="1" applyBorder="1" applyAlignment="1">
      <alignment horizontal="center" vertical="center" wrapText="1"/>
    </xf>
    <xf numFmtId="3" fontId="28" fillId="0" borderId="15" xfId="0" applyNumberFormat="1" applyFont="1" applyFill="1" applyBorder="1" applyAlignment="1">
      <alignment horizontal="right" vertical="center"/>
    </xf>
    <xf numFmtId="3" fontId="28" fillId="0" borderId="15" xfId="0" applyNumberFormat="1" applyFont="1" applyFill="1" applyBorder="1" applyAlignment="1">
      <alignment horizontal="right" vertical="center" wrapText="1"/>
    </xf>
    <xf numFmtId="2" fontId="28" fillId="0" borderId="15" xfId="0" quotePrefix="1" applyNumberFormat="1" applyFont="1" applyFill="1" applyBorder="1" applyAlignment="1">
      <alignment horizontal="center" vertical="top"/>
    </xf>
    <xf numFmtId="0" fontId="30" fillId="0" borderId="15" xfId="0" applyFont="1" applyFill="1" applyBorder="1"/>
    <xf numFmtId="165" fontId="30" fillId="0" borderId="15" xfId="1" applyNumberFormat="1" applyFont="1" applyFill="1" applyBorder="1" applyAlignment="1">
      <alignment horizontal="center" vertical="center"/>
    </xf>
    <xf numFmtId="3" fontId="30" fillId="0" borderId="15" xfId="0" applyNumberFormat="1" applyFont="1" applyFill="1" applyBorder="1" applyAlignment="1">
      <alignment horizontal="right" vertical="center"/>
    </xf>
    <xf numFmtId="165" fontId="28" fillId="0" borderId="15" xfId="1" applyNumberFormat="1" applyFont="1" applyFill="1" applyBorder="1" applyAlignment="1">
      <alignment horizontal="center"/>
    </xf>
    <xf numFmtId="165" fontId="28" fillId="0" borderId="15" xfId="1" applyNumberFormat="1" applyFont="1" applyFill="1" applyBorder="1"/>
    <xf numFmtId="0" fontId="30" fillId="0" borderId="8" xfId="0" applyFont="1" applyFill="1" applyBorder="1" applyAlignment="1">
      <alignment horizontal="center"/>
    </xf>
    <xf numFmtId="0" fontId="30" fillId="0" borderId="9" xfId="0" applyFont="1" applyFill="1" applyBorder="1"/>
    <xf numFmtId="165" fontId="30" fillId="0" borderId="9" xfId="1" applyNumberFormat="1" applyFont="1" applyFill="1" applyBorder="1" applyAlignment="1">
      <alignment horizontal="center" vertical="center"/>
    </xf>
    <xf numFmtId="3" fontId="30" fillId="0" borderId="10" xfId="0" applyNumberFormat="1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center"/>
    </xf>
    <xf numFmtId="0" fontId="30" fillId="0" borderId="4" xfId="0" applyFont="1" applyFill="1" applyBorder="1"/>
    <xf numFmtId="165" fontId="30" fillId="0" borderId="4" xfId="1" applyNumberFormat="1" applyFont="1" applyFill="1" applyBorder="1" applyAlignment="1">
      <alignment horizontal="center" vertical="center"/>
    </xf>
    <xf numFmtId="3" fontId="30" fillId="0" borderId="11" xfId="0" applyNumberFormat="1" applyFont="1" applyFill="1" applyBorder="1" applyAlignment="1">
      <alignment horizontal="right" vertical="center"/>
    </xf>
    <xf numFmtId="0" fontId="30" fillId="0" borderId="12" xfId="0" applyFont="1" applyFill="1" applyBorder="1"/>
    <xf numFmtId="2" fontId="20" fillId="2" borderId="14" xfId="0" quotePrefix="1" applyNumberFormat="1" applyFont="1" applyFill="1" applyBorder="1" applyAlignment="1">
      <alignment horizontal="center" vertical="center"/>
    </xf>
    <xf numFmtId="2" fontId="21" fillId="2" borderId="14" xfId="0" applyNumberFormat="1" applyFont="1" applyFill="1" applyBorder="1" applyAlignment="1">
      <alignment vertical="center" wrapText="1"/>
    </xf>
    <xf numFmtId="3" fontId="21" fillId="0" borderId="14" xfId="0" applyNumberFormat="1" applyFont="1" applyBorder="1" applyAlignment="1">
      <alignment horizontal="right"/>
    </xf>
    <xf numFmtId="3" fontId="21" fillId="0" borderId="15" xfId="0" applyNumberFormat="1" applyFont="1" applyBorder="1" applyAlignment="1">
      <alignment horizontal="right"/>
    </xf>
    <xf numFmtId="2" fontId="20" fillId="2" borderId="15" xfId="0" quotePrefix="1" applyNumberFormat="1" applyFont="1" applyFill="1" applyBorder="1" applyAlignment="1">
      <alignment horizontal="center" vertical="center"/>
    </xf>
    <xf numFmtId="2" fontId="21" fillId="2" borderId="15" xfId="0" applyNumberFormat="1" applyFont="1" applyFill="1" applyBorder="1" applyAlignment="1">
      <alignment vertical="center" wrapText="1"/>
    </xf>
    <xf numFmtId="2" fontId="20" fillId="2" borderId="16" xfId="0" quotePrefix="1" applyNumberFormat="1" applyFont="1" applyFill="1" applyBorder="1" applyAlignment="1">
      <alignment horizontal="center" vertical="center"/>
    </xf>
    <xf numFmtId="2" fontId="21" fillId="2" borderId="16" xfId="0" applyNumberFormat="1" applyFont="1" applyFill="1" applyBorder="1" applyAlignment="1">
      <alignment vertical="center" wrapText="1"/>
    </xf>
    <xf numFmtId="3" fontId="21" fillId="0" borderId="16" xfId="0" applyNumberFormat="1" applyFont="1" applyBorder="1" applyAlignment="1">
      <alignment horizontal="right"/>
    </xf>
    <xf numFmtId="3" fontId="35" fillId="0" borderId="4" xfId="0" applyNumberFormat="1" applyFont="1" applyBorder="1" applyAlignment="1">
      <alignment horizontal="right"/>
    </xf>
    <xf numFmtId="2" fontId="20" fillId="0" borderId="15" xfId="0" applyNumberFormat="1" applyFont="1" applyFill="1" applyBorder="1" applyAlignment="1">
      <alignment horizontal="center" vertical="center"/>
    </xf>
    <xf numFmtId="2" fontId="20" fillId="0" borderId="15" xfId="0" quotePrefix="1" applyNumberFormat="1" applyFont="1" applyFill="1" applyBorder="1" applyAlignment="1">
      <alignment horizontal="center" vertical="center"/>
    </xf>
    <xf numFmtId="2" fontId="21" fillId="0" borderId="15" xfId="0" applyNumberFormat="1" applyFont="1" applyFill="1" applyBorder="1" applyAlignment="1">
      <alignment vertical="center" wrapText="1"/>
    </xf>
    <xf numFmtId="2" fontId="21" fillId="0" borderId="15" xfId="0" applyNumberFormat="1" applyFont="1" applyFill="1" applyBorder="1" applyAlignment="1">
      <alignment horizontal="center" vertical="center"/>
    </xf>
    <xf numFmtId="2" fontId="20" fillId="0" borderId="16" xfId="0" quotePrefix="1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vertical="center" wrapText="1"/>
    </xf>
    <xf numFmtId="2" fontId="21" fillId="0" borderId="16" xfId="0" applyNumberFormat="1" applyFont="1" applyFill="1" applyBorder="1" applyAlignment="1">
      <alignment horizontal="center" vertical="center"/>
    </xf>
    <xf numFmtId="2" fontId="21" fillId="0" borderId="14" xfId="0" applyNumberFormat="1" applyFont="1" applyFill="1" applyBorder="1" applyAlignment="1">
      <alignment horizontal="center" vertical="center"/>
    </xf>
    <xf numFmtId="2" fontId="21" fillId="0" borderId="14" xfId="0" applyNumberFormat="1" applyFont="1" applyFill="1" applyBorder="1" applyAlignment="1">
      <alignment vertical="center" wrapText="1"/>
    </xf>
    <xf numFmtId="2" fontId="21" fillId="0" borderId="16" xfId="0" applyNumberFormat="1" applyFont="1" applyFill="1" applyBorder="1" applyAlignment="1">
      <alignment wrapText="1"/>
    </xf>
    <xf numFmtId="3" fontId="21" fillId="0" borderId="17" xfId="0" applyNumberFormat="1" applyFont="1" applyBorder="1" applyAlignment="1">
      <alignment horizontal="right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0" fillId="0" borderId="18" xfId="0" applyFont="1" applyFill="1" applyBorder="1" applyAlignment="1">
      <alignment horizontal="center"/>
    </xf>
    <xf numFmtId="0" fontId="30" fillId="0" borderId="19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2" fontId="19" fillId="2" borderId="1" xfId="0" applyNumberFormat="1" applyFont="1" applyFill="1" applyBorder="1" applyAlignment="1">
      <alignment horizontal="left" wrapText="1"/>
    </xf>
    <xf numFmtId="2" fontId="19" fillId="2" borderId="3" xfId="0" applyNumberFormat="1" applyFont="1" applyFill="1" applyBorder="1" applyAlignment="1">
      <alignment horizontal="left" wrapText="1"/>
    </xf>
    <xf numFmtId="2" fontId="17" fillId="2" borderId="1" xfId="0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left"/>
    </xf>
    <xf numFmtId="2" fontId="19" fillId="2" borderId="3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wrapText="1"/>
    </xf>
    <xf numFmtId="2" fontId="19" fillId="2" borderId="3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2" fontId="35" fillId="0" borderId="1" xfId="0" applyNumberFormat="1" applyFont="1" applyFill="1" applyBorder="1" applyAlignment="1">
      <alignment horizontal="center" wrapText="1"/>
    </xf>
    <xf numFmtId="2" fontId="35" fillId="0" borderId="3" xfId="0" applyNumberFormat="1" applyFont="1" applyFill="1" applyBorder="1" applyAlignment="1">
      <alignment horizontal="center" wrapText="1"/>
    </xf>
    <xf numFmtId="2" fontId="22" fillId="2" borderId="1" xfId="0" quotePrefix="1" applyNumberFormat="1" applyFont="1" applyFill="1" applyBorder="1" applyAlignment="1">
      <alignment horizontal="center"/>
    </xf>
    <xf numFmtId="2" fontId="22" fillId="2" borderId="3" xfId="0" quotePrefix="1" applyNumberFormat="1" applyFont="1" applyFill="1" applyBorder="1" applyAlignment="1">
      <alignment horizontal="center"/>
    </xf>
    <xf numFmtId="2" fontId="22" fillId="0" borderId="1" xfId="0" quotePrefix="1" applyNumberFormat="1" applyFont="1" applyFill="1" applyBorder="1" applyAlignment="1">
      <alignment horizontal="center"/>
    </xf>
    <xf numFmtId="2" fontId="22" fillId="0" borderId="3" xfId="0" quotePrefix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FIRST%20QUATER%20BUDGET%20PERFORMANCE%20JAN-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4"/>
      <sheetName val="Sheet5"/>
      <sheetName val="Sheet7"/>
      <sheetName val="Sheet6"/>
    </sheetNames>
    <sheetDataSet>
      <sheetData sheetId="0">
        <row r="3">
          <cell r="C3">
            <v>2240277054</v>
          </cell>
        </row>
        <row r="4">
          <cell r="C4">
            <v>10305107246</v>
          </cell>
        </row>
        <row r="5">
          <cell r="C5">
            <v>3149444514</v>
          </cell>
        </row>
        <row r="19">
          <cell r="C19">
            <v>19624265</v>
          </cell>
        </row>
        <row r="20">
          <cell r="C20">
            <v>15714453079</v>
          </cell>
        </row>
        <row r="22">
          <cell r="C22">
            <v>7573167459</v>
          </cell>
        </row>
        <row r="23">
          <cell r="C23">
            <v>4785860786</v>
          </cell>
        </row>
        <row r="24">
          <cell r="C24">
            <v>2787306673</v>
          </cell>
        </row>
        <row r="25">
          <cell r="C25">
            <v>5866462597</v>
          </cell>
        </row>
        <row r="26">
          <cell r="C26">
            <v>21012797515</v>
          </cell>
        </row>
      </sheetData>
      <sheetData sheetId="1">
        <row r="9">
          <cell r="F9">
            <v>804648302</v>
          </cell>
        </row>
        <row r="11">
          <cell r="F11">
            <v>21000000</v>
          </cell>
        </row>
        <row r="16">
          <cell r="F16">
            <v>688125473</v>
          </cell>
        </row>
        <row r="18">
          <cell r="F18">
            <v>2219596</v>
          </cell>
        </row>
        <row r="20">
          <cell r="F20">
            <v>43583790</v>
          </cell>
        </row>
        <row r="22">
          <cell r="F22">
            <v>14820406</v>
          </cell>
        </row>
        <row r="25">
          <cell r="F25">
            <v>9714499</v>
          </cell>
        </row>
        <row r="27">
          <cell r="F27">
            <v>66792911</v>
          </cell>
        </row>
        <row r="29">
          <cell r="F29">
            <v>28175976</v>
          </cell>
        </row>
        <row r="31">
          <cell r="F31">
            <v>12695134</v>
          </cell>
        </row>
        <row r="33">
          <cell r="F33">
            <v>59219519</v>
          </cell>
        </row>
        <row r="35">
          <cell r="F35">
            <v>82678323</v>
          </cell>
        </row>
        <row r="37">
          <cell r="F37">
            <v>348697686</v>
          </cell>
        </row>
        <row r="39">
          <cell r="F39">
            <v>98410912</v>
          </cell>
        </row>
        <row r="45">
          <cell r="F45">
            <v>6279000</v>
          </cell>
        </row>
        <row r="52">
          <cell r="F52">
            <v>19659953</v>
          </cell>
        </row>
        <row r="61">
          <cell r="F61">
            <v>21843682</v>
          </cell>
        </row>
        <row r="78">
          <cell r="F78">
            <v>900000</v>
          </cell>
        </row>
        <row r="87">
          <cell r="F87">
            <v>7573167459</v>
          </cell>
        </row>
      </sheetData>
      <sheetData sheetId="2">
        <row r="10">
          <cell r="F10">
            <v>42320261</v>
          </cell>
        </row>
        <row r="12">
          <cell r="F12">
            <v>32115999</v>
          </cell>
        </row>
        <row r="14">
          <cell r="G14">
            <v>409099826</v>
          </cell>
        </row>
        <row r="16">
          <cell r="F16">
            <v>95516905</v>
          </cell>
        </row>
        <row r="18">
          <cell r="G18">
            <v>7130171</v>
          </cell>
        </row>
        <row r="20">
          <cell r="F20">
            <v>4564909</v>
          </cell>
        </row>
        <row r="22">
          <cell r="F22">
            <v>34800000</v>
          </cell>
        </row>
        <row r="27">
          <cell r="F27">
            <v>5729508</v>
          </cell>
        </row>
        <row r="29">
          <cell r="F29">
            <v>76878821</v>
          </cell>
        </row>
        <row r="31">
          <cell r="F31">
            <v>62926229</v>
          </cell>
        </row>
        <row r="33">
          <cell r="F33">
            <v>125404836</v>
          </cell>
        </row>
        <row r="49">
          <cell r="F49">
            <v>3000000</v>
          </cell>
        </row>
        <row r="51">
          <cell r="F51">
            <v>450000</v>
          </cell>
        </row>
        <row r="55">
          <cell r="F55">
            <v>668650</v>
          </cell>
        </row>
        <row r="57">
          <cell r="F57">
            <v>145325213</v>
          </cell>
        </row>
        <row r="59">
          <cell r="F59">
            <v>107616081</v>
          </cell>
        </row>
        <row r="63">
          <cell r="F63">
            <v>452305322</v>
          </cell>
        </row>
        <row r="78">
          <cell r="F78">
            <v>45456283</v>
          </cell>
        </row>
        <row r="83">
          <cell r="F83">
            <v>1169235</v>
          </cell>
        </row>
        <row r="101">
          <cell r="F101">
            <v>43526339</v>
          </cell>
        </row>
        <row r="103">
          <cell r="F103">
            <v>10800000</v>
          </cell>
        </row>
        <row r="105">
          <cell r="F105">
            <v>1050000</v>
          </cell>
        </row>
        <row r="110">
          <cell r="F110">
            <v>900000</v>
          </cell>
        </row>
        <row r="121">
          <cell r="F121">
            <v>3000000</v>
          </cell>
        </row>
        <row r="123">
          <cell r="F123">
            <v>1500000</v>
          </cell>
        </row>
        <row r="150">
          <cell r="F150">
            <v>2601896625</v>
          </cell>
        </row>
      </sheetData>
      <sheetData sheetId="3">
        <row r="4">
          <cell r="D4">
            <v>1314961</v>
          </cell>
        </row>
        <row r="5">
          <cell r="D5">
            <v>1314961</v>
          </cell>
        </row>
        <row r="6">
          <cell r="D6">
            <v>1314961</v>
          </cell>
        </row>
        <row r="7">
          <cell r="D7">
            <v>6811778</v>
          </cell>
        </row>
        <row r="9">
          <cell r="D9">
            <v>5312967</v>
          </cell>
        </row>
        <row r="11">
          <cell r="D11">
            <v>1314961</v>
          </cell>
        </row>
        <row r="12">
          <cell r="D12">
            <v>6789502</v>
          </cell>
        </row>
        <row r="13">
          <cell r="D13">
            <v>861194309</v>
          </cell>
        </row>
        <row r="15">
          <cell r="D15">
            <v>5312967</v>
          </cell>
        </row>
        <row r="20">
          <cell r="D20">
            <v>378143053</v>
          </cell>
        </row>
        <row r="21">
          <cell r="D21">
            <v>12913833</v>
          </cell>
        </row>
        <row r="22">
          <cell r="D22">
            <v>1281738253</v>
          </cell>
        </row>
      </sheetData>
      <sheetData sheetId="4"/>
      <sheetData sheetId="5">
        <row r="4">
          <cell r="D4">
            <v>18200000</v>
          </cell>
        </row>
        <row r="5">
          <cell r="D5">
            <v>2000000</v>
          </cell>
        </row>
        <row r="6">
          <cell r="D6">
            <v>888000000</v>
          </cell>
        </row>
        <row r="7">
          <cell r="D7">
            <v>115636620</v>
          </cell>
        </row>
        <row r="8">
          <cell r="D8">
            <v>971256801</v>
          </cell>
        </row>
        <row r="9">
          <cell r="D9">
            <v>1995093421</v>
          </cell>
        </row>
        <row r="10">
          <cell r="D10">
            <v>716534555</v>
          </cell>
        </row>
        <row r="11">
          <cell r="D11">
            <v>6000000</v>
          </cell>
        </row>
        <row r="14">
          <cell r="D14">
            <v>99883740</v>
          </cell>
        </row>
        <row r="18">
          <cell r="D18">
            <v>45582540</v>
          </cell>
        </row>
        <row r="19">
          <cell r="D19">
            <v>881000835</v>
          </cell>
        </row>
        <row r="20">
          <cell r="D20">
            <v>883822287</v>
          </cell>
        </row>
        <row r="21">
          <cell r="D21">
            <v>19400000</v>
          </cell>
        </row>
        <row r="24">
          <cell r="D24">
            <v>1702248920</v>
          </cell>
        </row>
        <row r="28">
          <cell r="D28">
            <v>190000000</v>
          </cell>
        </row>
        <row r="37">
          <cell r="D37">
            <v>5866462597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ex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L26"/>
  <sheetViews>
    <sheetView view="pageBreakPreview" zoomScale="60" zoomScaleNormal="60" workbookViewId="0">
      <selection activeCell="A14" sqref="A14"/>
    </sheetView>
  </sheetViews>
  <sheetFormatPr defaultRowHeight="16.5" x14ac:dyDescent="0.3"/>
  <cols>
    <col min="1" max="1" width="59.25" customWidth="1"/>
    <col min="2" max="2" width="25" customWidth="1"/>
    <col min="3" max="3" width="28.25" customWidth="1"/>
    <col min="4" max="4" width="28.875" customWidth="1"/>
    <col min="5" max="5" width="27.75" customWidth="1"/>
    <col min="12" max="12" width="16.75" customWidth="1"/>
  </cols>
  <sheetData>
    <row r="1" spans="1:7" s="16" customFormat="1" ht="99.75" customHeight="1" thickBot="1" x14ac:dyDescent="0.35">
      <c r="A1" s="143" t="s">
        <v>259</v>
      </c>
      <c r="B1" s="144"/>
      <c r="C1" s="144"/>
      <c r="D1" s="144"/>
      <c r="E1" s="145"/>
    </row>
    <row r="2" spans="1:7" s="16" customFormat="1" ht="45" customHeight="1" thickBot="1" x14ac:dyDescent="0.35">
      <c r="A2" s="23"/>
      <c r="B2" s="61" t="s">
        <v>0</v>
      </c>
      <c r="C2" s="62" t="s">
        <v>254</v>
      </c>
      <c r="D2" s="63" t="s">
        <v>261</v>
      </c>
      <c r="E2" s="60" t="s">
        <v>1</v>
      </c>
    </row>
    <row r="3" spans="1:7" s="16" customFormat="1" ht="24.95" customHeight="1" thickBot="1" x14ac:dyDescent="0.35">
      <c r="A3" s="66" t="s">
        <v>2</v>
      </c>
      <c r="B3" s="67">
        <v>16172605850</v>
      </c>
      <c r="C3" s="68">
        <v>2177605276</v>
      </c>
      <c r="D3" s="68">
        <f>C3+[1]Sheet1!$C$3</f>
        <v>4417882330</v>
      </c>
      <c r="E3" s="67">
        <f>B3-D3</f>
        <v>11754723520</v>
      </c>
    </row>
    <row r="4" spans="1:7" s="16" customFormat="1" ht="24.95" customHeight="1" thickBot="1" x14ac:dyDescent="0.35">
      <c r="A4" s="66" t="s">
        <v>3</v>
      </c>
      <c r="B4" s="67">
        <v>49638539231</v>
      </c>
      <c r="C4" s="68">
        <v>8180204170</v>
      </c>
      <c r="D4" s="68">
        <f>C4+[1]Sheet1!$C$4</f>
        <v>18485311416</v>
      </c>
      <c r="E4" s="67">
        <f>B4-D4</f>
        <v>31153227815</v>
      </c>
    </row>
    <row r="5" spans="1:7" s="16" customFormat="1" ht="24.95" customHeight="1" thickBot="1" x14ac:dyDescent="0.35">
      <c r="A5" s="66" t="s">
        <v>4</v>
      </c>
      <c r="B5" s="67">
        <v>18131516354</v>
      </c>
      <c r="C5" s="68">
        <v>3134432695</v>
      </c>
      <c r="D5" s="68">
        <f>C5+[1]Sheet1!$C$5</f>
        <v>6283877209</v>
      </c>
      <c r="E5" s="67">
        <f>B5-D5</f>
        <v>11847639145</v>
      </c>
    </row>
    <row r="6" spans="1:7" s="16" customFormat="1" ht="24.95" customHeight="1" thickBot="1" x14ac:dyDescent="0.35">
      <c r="A6" s="69" t="s">
        <v>5</v>
      </c>
      <c r="B6" s="67">
        <v>14442437948</v>
      </c>
      <c r="C6" s="70"/>
      <c r="D6" s="68"/>
      <c r="E6" s="67">
        <f>B6-D6</f>
        <v>14442437948</v>
      </c>
    </row>
    <row r="7" spans="1:7" s="16" customFormat="1" ht="24.95" customHeight="1" thickBot="1" x14ac:dyDescent="0.35">
      <c r="A7" s="64" t="s">
        <v>6</v>
      </c>
      <c r="B7" s="67"/>
      <c r="C7" s="70"/>
      <c r="D7" s="70"/>
      <c r="E7" s="67"/>
    </row>
    <row r="8" spans="1:7" s="16" customFormat="1" ht="24.95" customHeight="1" thickBot="1" x14ac:dyDescent="0.35">
      <c r="A8" s="71" t="s">
        <v>7</v>
      </c>
      <c r="B8" s="72"/>
      <c r="C8" s="73"/>
      <c r="D8" s="73"/>
      <c r="E8" s="67"/>
      <c r="G8" s="22"/>
    </row>
    <row r="9" spans="1:7" s="16" customFormat="1" ht="24.95" customHeight="1" thickBot="1" x14ac:dyDescent="0.35">
      <c r="A9" s="71" t="s">
        <v>8</v>
      </c>
      <c r="B9" s="72">
        <v>1500000000</v>
      </c>
      <c r="C9" s="73"/>
      <c r="D9" s="73"/>
      <c r="E9" s="67">
        <f>B9-C9</f>
        <v>1500000000</v>
      </c>
    </row>
    <row r="10" spans="1:7" s="16" customFormat="1" ht="24.95" customHeight="1" thickBot="1" x14ac:dyDescent="0.35">
      <c r="A10" s="71" t="s">
        <v>9</v>
      </c>
      <c r="B10" s="72"/>
      <c r="C10" s="73"/>
      <c r="D10" s="73"/>
      <c r="E10" s="67"/>
    </row>
    <row r="11" spans="1:7" s="16" customFormat="1" ht="24.95" customHeight="1" thickBot="1" x14ac:dyDescent="0.35">
      <c r="A11" s="71" t="s">
        <v>10</v>
      </c>
      <c r="B11" s="74"/>
      <c r="C11" s="75"/>
      <c r="D11" s="75"/>
      <c r="E11" s="67"/>
    </row>
    <row r="12" spans="1:7" s="16" customFormat="1" ht="24.95" customHeight="1" thickBot="1" x14ac:dyDescent="0.35">
      <c r="A12" s="71" t="s">
        <v>11</v>
      </c>
      <c r="B12" s="72">
        <v>2000000000</v>
      </c>
      <c r="C12" s="73"/>
      <c r="D12" s="73"/>
      <c r="E12" s="67">
        <f>B12-C12</f>
        <v>2000000000</v>
      </c>
    </row>
    <row r="13" spans="1:7" s="16" customFormat="1" ht="24.95" customHeight="1" thickBot="1" x14ac:dyDescent="0.35">
      <c r="A13" s="71" t="s">
        <v>12</v>
      </c>
      <c r="B13" s="72">
        <v>2000000000</v>
      </c>
      <c r="C13" s="73"/>
      <c r="D13" s="73"/>
      <c r="E13" s="67">
        <f>B13-C13</f>
        <v>2000000000</v>
      </c>
    </row>
    <row r="14" spans="1:7" s="16" customFormat="1" ht="24.95" customHeight="1" thickBot="1" x14ac:dyDescent="0.35">
      <c r="A14" s="71" t="s">
        <v>13</v>
      </c>
      <c r="B14" s="72">
        <v>1250000000</v>
      </c>
      <c r="C14" s="73"/>
      <c r="D14" s="73"/>
      <c r="E14" s="67">
        <f>B14-C14</f>
        <v>1250000000</v>
      </c>
    </row>
    <row r="15" spans="1:7" s="16" customFormat="1" ht="24.95" customHeight="1" thickBot="1" x14ac:dyDescent="0.35">
      <c r="A15" s="71" t="s">
        <v>14</v>
      </c>
      <c r="B15" s="72">
        <v>1000000000</v>
      </c>
      <c r="C15" s="73"/>
      <c r="D15" s="73"/>
      <c r="E15" s="67">
        <f>B15-C15</f>
        <v>1000000000</v>
      </c>
    </row>
    <row r="16" spans="1:7" s="16" customFormat="1" ht="24.95" customHeight="1" thickBot="1" x14ac:dyDescent="0.35">
      <c r="A16" s="71" t="s">
        <v>15</v>
      </c>
      <c r="B16" s="72"/>
      <c r="C16" s="73"/>
      <c r="D16" s="73"/>
      <c r="E16" s="67"/>
    </row>
    <row r="17" spans="1:12" s="16" customFormat="1" ht="24.95" customHeight="1" thickBot="1" x14ac:dyDescent="0.35">
      <c r="A17" s="66" t="s">
        <v>16</v>
      </c>
      <c r="B17" s="67">
        <v>1844000000</v>
      </c>
      <c r="C17" s="73"/>
      <c r="D17" s="73"/>
      <c r="E17" s="67">
        <f>B17-C17</f>
        <v>1844000000</v>
      </c>
      <c r="L17" s="18"/>
    </row>
    <row r="18" spans="1:12" s="16" customFormat="1" ht="24.95" customHeight="1" thickBot="1" x14ac:dyDescent="0.35">
      <c r="A18" s="66" t="s">
        <v>17</v>
      </c>
      <c r="B18" s="67">
        <v>16068377922</v>
      </c>
      <c r="C18" s="70">
        <v>900000000</v>
      </c>
      <c r="D18" s="70">
        <f>C18+[1]Sheet1!$C$18</f>
        <v>900000000</v>
      </c>
      <c r="E18" s="67">
        <f>B18-D18</f>
        <v>15168377922</v>
      </c>
    </row>
    <row r="19" spans="1:12" s="16" customFormat="1" ht="24.95" customHeight="1" thickBot="1" x14ac:dyDescent="0.35">
      <c r="A19" s="66" t="s">
        <v>18</v>
      </c>
      <c r="B19" s="67">
        <v>14088354401</v>
      </c>
      <c r="C19" s="70">
        <v>1647075306</v>
      </c>
      <c r="D19" s="70">
        <f>C19+[1]Sheet1!$C$19</f>
        <v>1666699571</v>
      </c>
      <c r="E19" s="67">
        <f>B19-D19</f>
        <v>12421654830</v>
      </c>
    </row>
    <row r="20" spans="1:12" s="17" customFormat="1" ht="24.95" customHeight="1" thickBot="1" x14ac:dyDescent="0.35">
      <c r="A20" s="81" t="s">
        <v>19</v>
      </c>
      <c r="B20" s="82">
        <f>SUM(B3:B19)</f>
        <v>138135831706</v>
      </c>
      <c r="C20" s="83">
        <f>SUM(C3:C19)</f>
        <v>16039317447</v>
      </c>
      <c r="D20" s="83">
        <f>C20+[1]Sheet1!$C$20</f>
        <v>31753770526</v>
      </c>
      <c r="E20" s="82">
        <f>B20-D20</f>
        <v>106382061180</v>
      </c>
    </row>
    <row r="21" spans="1:12" s="16" customFormat="1" ht="24.95" customHeight="1" thickBot="1" x14ac:dyDescent="0.35">
      <c r="A21" s="78" t="s">
        <v>20</v>
      </c>
      <c r="B21" s="76"/>
      <c r="C21" s="77"/>
      <c r="D21" s="77"/>
      <c r="E21" s="76"/>
    </row>
    <row r="22" spans="1:12" s="16" customFormat="1" ht="24.95" customHeight="1" thickBot="1" x14ac:dyDescent="0.35">
      <c r="A22" s="80" t="s">
        <v>21</v>
      </c>
      <c r="B22" s="65">
        <f>B23+B24</f>
        <v>52913894219</v>
      </c>
      <c r="C22" s="65">
        <f>C23+C24</f>
        <v>9836586508</v>
      </c>
      <c r="D22" s="65">
        <f>C22+[1]Sheet1!$C$22</f>
        <v>17409753967</v>
      </c>
      <c r="E22" s="65">
        <f>B22-D22</f>
        <v>35504140252</v>
      </c>
    </row>
    <row r="23" spans="1:12" s="16" customFormat="1" ht="24.95" customHeight="1" thickBot="1" x14ac:dyDescent="0.35">
      <c r="A23" s="66" t="s">
        <v>22</v>
      </c>
      <c r="B23" s="79">
        <v>38644307460</v>
      </c>
      <c r="C23" s="67">
        <v>7149279835</v>
      </c>
      <c r="D23" s="67">
        <f>C23+[1]Sheet1!$C$23</f>
        <v>11935140621</v>
      </c>
      <c r="E23" s="67">
        <f>B23-D23</f>
        <v>26709166839</v>
      </c>
    </row>
    <row r="24" spans="1:12" s="16" customFormat="1" ht="24.95" customHeight="1" thickBot="1" x14ac:dyDescent="0.35">
      <c r="A24" s="66" t="s">
        <v>23</v>
      </c>
      <c r="B24" s="67">
        <v>14269586759</v>
      </c>
      <c r="C24" s="67">
        <v>2687306673</v>
      </c>
      <c r="D24" s="67">
        <f>C24+[1]Sheet1!$C$24</f>
        <v>5474613346</v>
      </c>
      <c r="E24" s="67">
        <f>B24-D24</f>
        <v>8794973413</v>
      </c>
    </row>
    <row r="25" spans="1:12" s="16" customFormat="1" ht="24.95" customHeight="1" thickBot="1" x14ac:dyDescent="0.35">
      <c r="A25" s="80" t="s">
        <v>24</v>
      </c>
      <c r="B25" s="65">
        <v>85221937486</v>
      </c>
      <c r="C25" s="65">
        <v>6979543888</v>
      </c>
      <c r="D25" s="65">
        <f>C25+[1]Sheet1!$C$25</f>
        <v>12846006485</v>
      </c>
      <c r="E25" s="65">
        <f>B25-D25</f>
        <v>72375931001</v>
      </c>
    </row>
    <row r="26" spans="1:12" s="17" customFormat="1" ht="24.95" customHeight="1" thickBot="1" x14ac:dyDescent="0.35">
      <c r="A26" s="64" t="s">
        <v>25</v>
      </c>
      <c r="B26" s="82">
        <f>B22+B25</f>
        <v>138135831705</v>
      </c>
      <c r="C26" s="82">
        <f>SUM(C23:C25)</f>
        <v>16816130396</v>
      </c>
      <c r="D26" s="82">
        <f>C26+[1]Sheet1!$C$26</f>
        <v>37828927911</v>
      </c>
      <c r="E26" s="82">
        <f>B26-D26</f>
        <v>100306903794</v>
      </c>
    </row>
  </sheetData>
  <mergeCells count="1">
    <mergeCell ref="A1:E1"/>
  </mergeCells>
  <pageMargins left="0.52" right="0.46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J47"/>
  <sheetViews>
    <sheetView view="pageBreakPreview" zoomScale="60" zoomScaleNormal="77" workbookViewId="0">
      <pane ySplit="6" topLeftCell="A7" activePane="bottomLeft" state="frozen"/>
      <selection pane="bottomLeft" sqref="A1:J1"/>
    </sheetView>
  </sheetViews>
  <sheetFormatPr defaultRowHeight="16.5" x14ac:dyDescent="0.3"/>
  <cols>
    <col min="1" max="1" width="23.875" style="15" customWidth="1"/>
    <col min="2" max="2" width="51" style="15" customWidth="1"/>
    <col min="3" max="3" width="20.75" style="15" customWidth="1"/>
    <col min="4" max="4" width="18.25" style="15" customWidth="1"/>
    <col min="5" max="5" width="19.125" style="15" customWidth="1"/>
    <col min="6" max="7" width="0.5" style="15" customWidth="1"/>
    <col min="8" max="8" width="19.375" style="15" customWidth="1"/>
    <col min="9" max="9" width="21.625" style="15" customWidth="1"/>
    <col min="10" max="10" width="23.625" style="15" customWidth="1"/>
    <col min="12" max="12" width="13" customWidth="1"/>
    <col min="14" max="14" width="15.375" customWidth="1"/>
  </cols>
  <sheetData>
    <row r="1" spans="1:10" ht="27" thickBot="1" x14ac:dyDescent="0.45">
      <c r="A1" s="151" t="s">
        <v>29</v>
      </c>
      <c r="B1" s="152"/>
      <c r="C1" s="152"/>
      <c r="D1" s="152"/>
      <c r="E1" s="152"/>
      <c r="F1" s="152"/>
      <c r="G1" s="152"/>
      <c r="H1" s="152"/>
      <c r="I1" s="152"/>
      <c r="J1" s="153"/>
    </row>
    <row r="2" spans="1:10" ht="27" thickBot="1" x14ac:dyDescent="0.45">
      <c r="A2" s="154" t="s">
        <v>30</v>
      </c>
      <c r="B2" s="155"/>
      <c r="C2" s="155"/>
      <c r="D2" s="155"/>
      <c r="E2" s="155"/>
      <c r="F2" s="155"/>
      <c r="G2" s="155"/>
      <c r="H2" s="155"/>
      <c r="I2" s="155"/>
      <c r="J2" s="156"/>
    </row>
    <row r="3" spans="1:10" ht="27" thickBot="1" x14ac:dyDescent="0.45">
      <c r="A3" s="154" t="s">
        <v>31</v>
      </c>
      <c r="B3" s="155"/>
      <c r="C3" s="155"/>
      <c r="D3" s="155"/>
      <c r="E3" s="155"/>
      <c r="F3" s="155"/>
      <c r="G3" s="155"/>
      <c r="H3" s="155"/>
      <c r="I3" s="155"/>
      <c r="J3" s="156"/>
    </row>
    <row r="4" spans="1:10" ht="27" thickBot="1" x14ac:dyDescent="0.45">
      <c r="A4" s="157" t="s">
        <v>32</v>
      </c>
      <c r="B4" s="158"/>
      <c r="C4" s="158"/>
      <c r="D4" s="158"/>
      <c r="E4" s="158"/>
      <c r="F4" s="158"/>
      <c r="G4" s="158"/>
      <c r="H4" s="158"/>
      <c r="I4" s="158"/>
      <c r="J4" s="159"/>
    </row>
    <row r="5" spans="1:10" ht="21" thickBot="1" x14ac:dyDescent="0.35">
      <c r="A5" s="160" t="s">
        <v>33</v>
      </c>
      <c r="B5" s="162" t="s">
        <v>34</v>
      </c>
      <c r="C5" s="147" t="s">
        <v>30</v>
      </c>
      <c r="D5" s="148"/>
      <c r="E5" s="148"/>
      <c r="F5" s="148"/>
      <c r="G5" s="148"/>
      <c r="H5" s="148"/>
      <c r="I5" s="148"/>
      <c r="J5" s="148"/>
    </row>
    <row r="6" spans="1:10" ht="52.5" customHeight="1" thickBot="1" x14ac:dyDescent="0.35">
      <c r="A6" s="161"/>
      <c r="B6" s="163"/>
      <c r="C6" s="84" t="s">
        <v>22</v>
      </c>
      <c r="D6" s="84" t="s">
        <v>35</v>
      </c>
      <c r="E6" s="85" t="s">
        <v>36</v>
      </c>
      <c r="F6" s="86" t="s">
        <v>250</v>
      </c>
      <c r="G6" s="86" t="s">
        <v>251</v>
      </c>
      <c r="H6" s="87" t="s">
        <v>255</v>
      </c>
      <c r="I6" s="86" t="s">
        <v>262</v>
      </c>
      <c r="J6" s="84" t="s">
        <v>37</v>
      </c>
    </row>
    <row r="7" spans="1:10" s="36" customFormat="1" ht="35.1" customHeight="1" x14ac:dyDescent="0.25">
      <c r="A7" s="88" t="s">
        <v>38</v>
      </c>
      <c r="B7" s="89" t="s">
        <v>39</v>
      </c>
      <c r="C7" s="90">
        <v>47201440</v>
      </c>
      <c r="D7" s="90">
        <v>2105081070</v>
      </c>
      <c r="E7" s="90">
        <v>2152282510</v>
      </c>
      <c r="F7" s="91">
        <v>3538513</v>
      </c>
      <c r="G7" s="90">
        <v>272145000</v>
      </c>
      <c r="H7" s="92">
        <v>813362928</v>
      </c>
      <c r="I7" s="92">
        <f>H7+[1]Sheet3!$F$9</f>
        <v>1618011230</v>
      </c>
      <c r="J7" s="90">
        <f>E7-I7</f>
        <v>534271280</v>
      </c>
    </row>
    <row r="8" spans="1:10" s="36" customFormat="1" ht="35.1" customHeight="1" x14ac:dyDescent="0.25">
      <c r="A8" s="93" t="s">
        <v>40</v>
      </c>
      <c r="B8" s="89" t="s">
        <v>41</v>
      </c>
      <c r="C8" s="90">
        <v>10000000</v>
      </c>
      <c r="D8" s="90">
        <v>126500000</v>
      </c>
      <c r="E8" s="90">
        <v>136500000</v>
      </c>
      <c r="F8" s="90"/>
      <c r="G8" s="90">
        <v>7000000</v>
      </c>
      <c r="H8" s="90">
        <v>21000000</v>
      </c>
      <c r="I8" s="90">
        <f>H8+[1]Sheet3!$F$11</f>
        <v>42000000</v>
      </c>
      <c r="J8" s="90">
        <f t="shared" ref="J8:J21" si="0">E8-I8</f>
        <v>94500000</v>
      </c>
    </row>
    <row r="9" spans="1:10" s="36" customFormat="1" ht="35.1" customHeight="1" x14ac:dyDescent="0.25">
      <c r="A9" s="94"/>
      <c r="B9" s="89" t="s">
        <v>265</v>
      </c>
      <c r="C9" s="90"/>
      <c r="D9" s="90"/>
      <c r="E9" s="90"/>
      <c r="F9" s="90"/>
      <c r="G9" s="90"/>
      <c r="H9" s="90"/>
      <c r="I9" s="90"/>
      <c r="J9" s="90"/>
    </row>
    <row r="10" spans="1:10" s="36" customFormat="1" ht="35.1" customHeight="1" x14ac:dyDescent="0.25">
      <c r="A10" s="93" t="s">
        <v>42</v>
      </c>
      <c r="B10" s="89" t="s">
        <v>43</v>
      </c>
      <c r="C10" s="90">
        <v>550000000</v>
      </c>
      <c r="D10" s="90">
        <v>2230000000</v>
      </c>
      <c r="E10" s="90">
        <v>2780000000</v>
      </c>
      <c r="F10" s="90">
        <v>34604955</v>
      </c>
      <c r="G10" s="90">
        <v>69250000</v>
      </c>
      <c r="H10" s="90">
        <v>543449718</v>
      </c>
      <c r="I10" s="90">
        <f>H10+[1]Sheet3!$F$16</f>
        <v>1231575191</v>
      </c>
      <c r="J10" s="90">
        <f t="shared" si="0"/>
        <v>1548424809</v>
      </c>
    </row>
    <row r="11" spans="1:10" s="36" customFormat="1" ht="35.1" customHeight="1" x14ac:dyDescent="0.25">
      <c r="A11" s="93" t="s">
        <v>44</v>
      </c>
      <c r="B11" s="89" t="s">
        <v>45</v>
      </c>
      <c r="C11" s="90">
        <v>6500000</v>
      </c>
      <c r="D11" s="90">
        <v>82781000</v>
      </c>
      <c r="E11" s="90" t="s">
        <v>313</v>
      </c>
      <c r="F11" s="90">
        <v>484865</v>
      </c>
      <c r="G11" s="90">
        <v>250000</v>
      </c>
      <c r="H11" s="90">
        <v>2187096</v>
      </c>
      <c r="I11" s="90">
        <f>H11+[1]Sheet3!$F$18</f>
        <v>4406692</v>
      </c>
      <c r="J11" s="90" t="e">
        <f t="shared" si="0"/>
        <v>#VALUE!</v>
      </c>
    </row>
    <row r="12" spans="1:10" s="36" customFormat="1" ht="35.1" customHeight="1" x14ac:dyDescent="0.25">
      <c r="A12" s="93" t="s">
        <v>46</v>
      </c>
      <c r="B12" s="89" t="s">
        <v>47</v>
      </c>
      <c r="C12" s="90">
        <v>200000000</v>
      </c>
      <c r="D12" s="90">
        <v>263923308</v>
      </c>
      <c r="E12" s="90">
        <v>463923308</v>
      </c>
      <c r="F12" s="90">
        <v>20191021</v>
      </c>
      <c r="G12" s="90">
        <v>650000</v>
      </c>
      <c r="H12" s="90">
        <v>55303428</v>
      </c>
      <c r="I12" s="90">
        <f>H12+[1]Sheet3!$F$20</f>
        <v>98887218</v>
      </c>
      <c r="J12" s="90">
        <f t="shared" si="0"/>
        <v>365036090</v>
      </c>
    </row>
    <row r="13" spans="1:10" s="36" customFormat="1" ht="35.1" customHeight="1" x14ac:dyDescent="0.25">
      <c r="A13" s="93" t="s">
        <v>48</v>
      </c>
      <c r="B13" s="89" t="s">
        <v>267</v>
      </c>
      <c r="C13" s="90">
        <v>52000000</v>
      </c>
      <c r="D13" s="90">
        <v>8700000</v>
      </c>
      <c r="E13" s="90">
        <v>60700000</v>
      </c>
      <c r="F13" s="90">
        <v>4434595</v>
      </c>
      <c r="G13" s="90">
        <v>500000</v>
      </c>
      <c r="H13" s="90">
        <v>15026776</v>
      </c>
      <c r="I13" s="90">
        <f>H13+[1]Sheet3!$F$22</f>
        <v>29847182</v>
      </c>
      <c r="J13" s="90">
        <f t="shared" si="0"/>
        <v>30852818</v>
      </c>
    </row>
    <row r="14" spans="1:10" s="36" customFormat="1" ht="35.1" customHeight="1" x14ac:dyDescent="0.25">
      <c r="A14" s="93" t="s">
        <v>49</v>
      </c>
      <c r="B14" s="89" t="s">
        <v>50</v>
      </c>
      <c r="C14" s="90">
        <v>34731036</v>
      </c>
      <c r="D14" s="90">
        <v>2800000</v>
      </c>
      <c r="E14" s="90">
        <v>37531036</v>
      </c>
      <c r="F14" s="90">
        <v>3475323</v>
      </c>
      <c r="G14" s="90">
        <v>150000</v>
      </c>
      <c r="H14" s="90">
        <v>10294985</v>
      </c>
      <c r="I14" s="90">
        <f>H14+[1]Sheet3!$F$25</f>
        <v>20009484</v>
      </c>
      <c r="J14" s="90">
        <f t="shared" si="0"/>
        <v>17521552</v>
      </c>
    </row>
    <row r="15" spans="1:10" s="36" customFormat="1" ht="35.1" customHeight="1" x14ac:dyDescent="0.25">
      <c r="A15" s="93" t="s">
        <v>51</v>
      </c>
      <c r="B15" s="89" t="s">
        <v>52</v>
      </c>
      <c r="C15" s="90">
        <v>180000000</v>
      </c>
      <c r="D15" s="90">
        <v>142834081</v>
      </c>
      <c r="E15" s="90">
        <v>322834081</v>
      </c>
      <c r="F15" s="90">
        <v>18397408</v>
      </c>
      <c r="G15" s="90">
        <v>730000</v>
      </c>
      <c r="H15" s="90">
        <v>61888841</v>
      </c>
      <c r="I15" s="90">
        <f>H15+[1]Sheet3!$F$27</f>
        <v>128681752</v>
      </c>
      <c r="J15" s="90">
        <f t="shared" si="0"/>
        <v>194152329</v>
      </c>
    </row>
    <row r="16" spans="1:10" s="36" customFormat="1" ht="35.1" customHeight="1" x14ac:dyDescent="0.25">
      <c r="A16" s="93" t="s">
        <v>53</v>
      </c>
      <c r="B16" s="89" t="s">
        <v>54</v>
      </c>
      <c r="C16" s="90">
        <v>110000000</v>
      </c>
      <c r="D16" s="90">
        <v>10750000</v>
      </c>
      <c r="E16" s="90">
        <v>120750000</v>
      </c>
      <c r="F16" s="90">
        <v>8444226</v>
      </c>
      <c r="G16" s="90">
        <v>852000</v>
      </c>
      <c r="H16" s="90">
        <v>27895159</v>
      </c>
      <c r="I16" s="90">
        <f>H16+[1]Sheet3!$F$29</f>
        <v>56071135</v>
      </c>
      <c r="J16" s="90">
        <f t="shared" si="0"/>
        <v>64678865</v>
      </c>
    </row>
    <row r="17" spans="1:10" s="36" customFormat="1" ht="35.1" customHeight="1" x14ac:dyDescent="0.25">
      <c r="A17" s="93" t="s">
        <v>55</v>
      </c>
      <c r="B17" s="89" t="s">
        <v>56</v>
      </c>
      <c r="C17" s="90">
        <v>20500000</v>
      </c>
      <c r="D17" s="90">
        <v>117300000</v>
      </c>
      <c r="E17" s="90">
        <v>137800000</v>
      </c>
      <c r="F17" s="90">
        <v>2325314</v>
      </c>
      <c r="G17" s="90">
        <v>2000000</v>
      </c>
      <c r="H17" s="90">
        <v>12835538</v>
      </c>
      <c r="I17" s="90">
        <f>H17+[1]Sheet3!$F$31</f>
        <v>25530672</v>
      </c>
      <c r="J17" s="90">
        <f t="shared" si="0"/>
        <v>112269328</v>
      </c>
    </row>
    <row r="18" spans="1:10" s="36" customFormat="1" ht="35.1" customHeight="1" x14ac:dyDescent="0.25">
      <c r="A18" s="93" t="s">
        <v>57</v>
      </c>
      <c r="B18" s="95" t="s">
        <v>58</v>
      </c>
      <c r="C18" s="90">
        <v>250000000</v>
      </c>
      <c r="D18" s="90">
        <v>29300000</v>
      </c>
      <c r="E18" s="90">
        <v>279300000</v>
      </c>
      <c r="F18" s="90">
        <v>18526524</v>
      </c>
      <c r="G18" s="90">
        <v>800000</v>
      </c>
      <c r="H18" s="90">
        <v>56296937</v>
      </c>
      <c r="I18" s="90">
        <f>H18+[1]Sheet3!$F$33</f>
        <v>115516456</v>
      </c>
      <c r="J18" s="90">
        <f t="shared" si="0"/>
        <v>163783544</v>
      </c>
    </row>
    <row r="19" spans="1:10" s="36" customFormat="1" ht="35.1" customHeight="1" x14ac:dyDescent="0.25">
      <c r="A19" s="93" t="s">
        <v>59</v>
      </c>
      <c r="B19" s="96" t="s">
        <v>60</v>
      </c>
      <c r="C19" s="90">
        <v>75000000</v>
      </c>
      <c r="D19" s="90">
        <v>34600000</v>
      </c>
      <c r="E19" s="90">
        <v>109600000</v>
      </c>
      <c r="F19" s="90">
        <v>6902426</v>
      </c>
      <c r="G19" s="90">
        <v>650000</v>
      </c>
      <c r="H19" s="90">
        <v>52651650</v>
      </c>
      <c r="I19" s="90">
        <f>H19+[1]Sheet3!$F$35</f>
        <v>135329973</v>
      </c>
      <c r="J19" s="90">
        <f t="shared" si="0"/>
        <v>-25729973</v>
      </c>
    </row>
    <row r="20" spans="1:10" s="36" customFormat="1" ht="35.1" customHeight="1" x14ac:dyDescent="0.25">
      <c r="A20" s="93" t="s">
        <v>61</v>
      </c>
      <c r="B20" s="89" t="s">
        <v>62</v>
      </c>
      <c r="C20" s="90">
        <v>476000000</v>
      </c>
      <c r="D20" s="90">
        <v>1200500000</v>
      </c>
      <c r="E20" s="90">
        <v>1676500000</v>
      </c>
      <c r="F20" s="90">
        <v>115815794</v>
      </c>
      <c r="G20" s="90">
        <v>5895000</v>
      </c>
      <c r="H20" s="90">
        <v>381180984</v>
      </c>
      <c r="I20" s="90">
        <f>H20+[1]Sheet3!$F$37</f>
        <v>729878670</v>
      </c>
      <c r="J20" s="90">
        <f t="shared" si="0"/>
        <v>946621330</v>
      </c>
    </row>
    <row r="21" spans="1:10" s="36" customFormat="1" ht="35.1" customHeight="1" x14ac:dyDescent="0.25">
      <c r="A21" s="93" t="s">
        <v>63</v>
      </c>
      <c r="B21" s="89" t="s">
        <v>64</v>
      </c>
      <c r="C21" s="90">
        <v>400000000</v>
      </c>
      <c r="D21" s="90">
        <v>110000000</v>
      </c>
      <c r="E21" s="90">
        <v>510000000</v>
      </c>
      <c r="F21" s="90">
        <v>31333731</v>
      </c>
      <c r="G21" s="90">
        <v>600000</v>
      </c>
      <c r="H21" s="90">
        <v>80909875</v>
      </c>
      <c r="I21" s="90">
        <f>H21+[1]Sheet3!$F$39</f>
        <v>179320787</v>
      </c>
      <c r="J21" s="90">
        <f t="shared" si="0"/>
        <v>330679213</v>
      </c>
    </row>
    <row r="22" spans="1:10" s="36" customFormat="1" ht="35.1" customHeight="1" x14ac:dyDescent="0.25">
      <c r="A22" s="97">
        <v>22000100100</v>
      </c>
      <c r="B22" s="98" t="s">
        <v>65</v>
      </c>
      <c r="C22" s="99">
        <v>514964523</v>
      </c>
      <c r="D22" s="99">
        <v>337750692</v>
      </c>
      <c r="E22" s="99">
        <v>852715215</v>
      </c>
      <c r="F22" s="99">
        <v>43903178</v>
      </c>
      <c r="G22" s="99">
        <v>40520926</v>
      </c>
      <c r="H22" s="100">
        <v>219982926</v>
      </c>
      <c r="I22" s="100">
        <f>H22+[1]Sheet3!$F$43</f>
        <v>219982926</v>
      </c>
      <c r="J22" s="99">
        <f>E22-I22</f>
        <v>632732289</v>
      </c>
    </row>
    <row r="23" spans="1:10" s="36" customFormat="1" ht="35.1" customHeight="1" x14ac:dyDescent="0.25">
      <c r="A23" s="93" t="s">
        <v>66</v>
      </c>
      <c r="B23" s="89" t="s">
        <v>266</v>
      </c>
      <c r="C23" s="101">
        <v>30000000</v>
      </c>
      <c r="D23" s="101">
        <v>71900000</v>
      </c>
      <c r="E23" s="101">
        <v>101900000</v>
      </c>
      <c r="F23" s="101">
        <v>1921683</v>
      </c>
      <c r="G23" s="101">
        <v>1663000</v>
      </c>
      <c r="H23" s="101">
        <v>8630457</v>
      </c>
      <c r="I23" s="101">
        <f>H23+[1]Sheet3!$F$45</f>
        <v>14909457</v>
      </c>
      <c r="J23" s="99">
        <f t="shared" ref="J23:J39" si="1">E23-I23</f>
        <v>86990543</v>
      </c>
    </row>
    <row r="24" spans="1:10" s="36" customFormat="1" ht="35.1" customHeight="1" x14ac:dyDescent="0.25">
      <c r="A24" s="93" t="s">
        <v>67</v>
      </c>
      <c r="B24" s="89" t="s">
        <v>68</v>
      </c>
      <c r="C24" s="101"/>
      <c r="D24" s="101">
        <v>290000000</v>
      </c>
      <c r="E24" s="101">
        <v>290000000</v>
      </c>
      <c r="F24" s="101"/>
      <c r="G24" s="101">
        <v>3443000</v>
      </c>
      <c r="H24" s="101">
        <v>10593500</v>
      </c>
      <c r="I24" s="101">
        <f>H24+[1]Sheet3!$F$48</f>
        <v>10593500</v>
      </c>
      <c r="J24" s="99">
        <f t="shared" si="1"/>
        <v>279406500</v>
      </c>
    </row>
    <row r="25" spans="1:10" s="36" customFormat="1" ht="35.1" customHeight="1" x14ac:dyDescent="0.25">
      <c r="A25" s="93" t="s">
        <v>69</v>
      </c>
      <c r="B25" s="89" t="s">
        <v>70</v>
      </c>
      <c r="C25" s="101">
        <v>3803500000</v>
      </c>
      <c r="D25" s="101">
        <v>779927404</v>
      </c>
      <c r="E25" s="101">
        <v>4583427404</v>
      </c>
      <c r="F25" s="101">
        <v>293076395</v>
      </c>
      <c r="G25" s="101">
        <v>4850000</v>
      </c>
      <c r="H25" s="101">
        <v>950149770</v>
      </c>
      <c r="I25" s="101">
        <f>H25+[1]Sheet3!$F$50</f>
        <v>950149770</v>
      </c>
      <c r="J25" s="99">
        <f t="shared" si="1"/>
        <v>3633277634</v>
      </c>
    </row>
    <row r="26" spans="1:10" s="36" customFormat="1" ht="35.1" customHeight="1" x14ac:dyDescent="0.25">
      <c r="A26" s="93" t="s">
        <v>71</v>
      </c>
      <c r="B26" s="89" t="s">
        <v>268</v>
      </c>
      <c r="C26" s="101">
        <v>95000000</v>
      </c>
      <c r="D26" s="101">
        <v>46800000</v>
      </c>
      <c r="E26" s="101">
        <v>141800000</v>
      </c>
      <c r="F26" s="101">
        <v>8399866</v>
      </c>
      <c r="G26" s="101">
        <v>2020000</v>
      </c>
      <c r="H26" s="101">
        <v>28240986</v>
      </c>
      <c r="I26" s="101">
        <f>H26+[1]Sheet3!$F$52</f>
        <v>47900939</v>
      </c>
      <c r="J26" s="99">
        <f t="shared" si="1"/>
        <v>93899061</v>
      </c>
    </row>
    <row r="27" spans="1:10" s="36" customFormat="1" ht="35.1" customHeight="1" x14ac:dyDescent="0.25">
      <c r="A27" s="93" t="s">
        <v>72</v>
      </c>
      <c r="B27" s="89" t="s">
        <v>73</v>
      </c>
      <c r="C27" s="101">
        <v>50000000</v>
      </c>
      <c r="D27" s="101">
        <v>73300000</v>
      </c>
      <c r="E27" s="101">
        <v>123300000</v>
      </c>
      <c r="F27" s="101">
        <v>4887638</v>
      </c>
      <c r="G27" s="101">
        <v>500000</v>
      </c>
      <c r="H27" s="101">
        <v>17969237</v>
      </c>
      <c r="I27" s="101">
        <f>[1]Sheet3!$F$55</f>
        <v>0</v>
      </c>
      <c r="J27" s="99">
        <f t="shared" si="1"/>
        <v>123300000</v>
      </c>
    </row>
    <row r="28" spans="1:10" s="36" customFormat="1" ht="35.1" customHeight="1" x14ac:dyDescent="0.25">
      <c r="A28" s="93" t="s">
        <v>74</v>
      </c>
      <c r="B28" s="89" t="s">
        <v>75</v>
      </c>
      <c r="C28" s="101">
        <v>60000000</v>
      </c>
      <c r="D28" s="101">
        <v>703300000</v>
      </c>
      <c r="E28" s="101">
        <v>763300000</v>
      </c>
      <c r="F28" s="101">
        <v>4511554</v>
      </c>
      <c r="G28" s="101">
        <v>27343000</v>
      </c>
      <c r="H28" s="101">
        <v>33871112</v>
      </c>
      <c r="I28" s="101">
        <f>H28+[1]Sheet3!$F$57</f>
        <v>33871112</v>
      </c>
      <c r="J28" s="99">
        <f t="shared" si="1"/>
        <v>729428888</v>
      </c>
    </row>
    <row r="29" spans="1:10" s="36" customFormat="1" ht="35.1" customHeight="1" x14ac:dyDescent="0.25">
      <c r="A29" s="93" t="s">
        <v>76</v>
      </c>
      <c r="B29" s="96" t="s">
        <v>77</v>
      </c>
      <c r="C29" s="101">
        <v>320000000</v>
      </c>
      <c r="D29" s="101">
        <v>20350000</v>
      </c>
      <c r="E29" s="101">
        <v>340350000</v>
      </c>
      <c r="F29" s="101">
        <v>26356448</v>
      </c>
      <c r="G29" s="101">
        <v>1195000</v>
      </c>
      <c r="H29" s="101">
        <v>87692548</v>
      </c>
      <c r="I29" s="101">
        <f>H29+[1]Sheet3!$F$59</f>
        <v>87692548</v>
      </c>
      <c r="J29" s="99">
        <f t="shared" si="1"/>
        <v>252657452</v>
      </c>
    </row>
    <row r="30" spans="1:10" s="36" customFormat="1" ht="35.1" customHeight="1" x14ac:dyDescent="0.25">
      <c r="A30" s="93" t="s">
        <v>78</v>
      </c>
      <c r="B30" s="89" t="s">
        <v>269</v>
      </c>
      <c r="C30" s="101">
        <v>95591460</v>
      </c>
      <c r="D30" s="101">
        <v>12750000</v>
      </c>
      <c r="E30" s="101">
        <v>108341460</v>
      </c>
      <c r="F30" s="101">
        <v>7579749</v>
      </c>
      <c r="G30" s="101">
        <v>500000</v>
      </c>
      <c r="H30" s="101">
        <v>23934247</v>
      </c>
      <c r="I30" s="101">
        <f>H30+[1]Sheet3!$F$61</f>
        <v>45777929</v>
      </c>
      <c r="J30" s="99">
        <f t="shared" si="1"/>
        <v>62563531</v>
      </c>
    </row>
    <row r="31" spans="1:10" s="36" customFormat="1" ht="35.1" customHeight="1" x14ac:dyDescent="0.25">
      <c r="A31" s="93" t="s">
        <v>79</v>
      </c>
      <c r="B31" s="89" t="s">
        <v>270</v>
      </c>
      <c r="C31" s="101">
        <v>56500000</v>
      </c>
      <c r="D31" s="101">
        <v>33910000</v>
      </c>
      <c r="E31" s="101">
        <v>90410000</v>
      </c>
      <c r="F31" s="101">
        <v>5229150</v>
      </c>
      <c r="G31" s="101">
        <v>1970000</v>
      </c>
      <c r="H31" s="101">
        <v>21893266</v>
      </c>
      <c r="I31" s="101">
        <f>H31+[1]Sheet3!$F$64</f>
        <v>21893266</v>
      </c>
      <c r="J31" s="99">
        <f t="shared" si="1"/>
        <v>68516734</v>
      </c>
    </row>
    <row r="32" spans="1:10" s="36" customFormat="1" ht="35.1" customHeight="1" x14ac:dyDescent="0.3">
      <c r="A32" s="149" t="s">
        <v>80</v>
      </c>
      <c r="B32" s="150"/>
      <c r="C32" s="101"/>
      <c r="D32" s="101"/>
      <c r="E32" s="101"/>
      <c r="F32" s="101"/>
      <c r="G32" s="101"/>
      <c r="H32" s="101"/>
      <c r="I32" s="101"/>
      <c r="J32" s="99"/>
    </row>
    <row r="33" spans="1:10" s="36" customFormat="1" ht="35.1" customHeight="1" x14ac:dyDescent="0.25">
      <c r="A33" s="93" t="s">
        <v>81</v>
      </c>
      <c r="B33" s="89" t="s">
        <v>82</v>
      </c>
      <c r="C33" s="101">
        <v>650000000</v>
      </c>
      <c r="D33" s="101">
        <v>189920000</v>
      </c>
      <c r="E33" s="101">
        <v>839920000</v>
      </c>
      <c r="F33" s="101">
        <v>42990060</v>
      </c>
      <c r="G33" s="101">
        <v>6570000</v>
      </c>
      <c r="H33" s="101">
        <v>152861080</v>
      </c>
      <c r="I33" s="101">
        <f>H33+[1]Sheet3!$F$68</f>
        <v>152861080</v>
      </c>
      <c r="J33" s="99">
        <f t="shared" si="1"/>
        <v>687058920</v>
      </c>
    </row>
    <row r="34" spans="1:10" s="36" customFormat="1" ht="35.1" customHeight="1" x14ac:dyDescent="0.25">
      <c r="A34" s="93" t="s">
        <v>83</v>
      </c>
      <c r="B34" s="89" t="s">
        <v>84</v>
      </c>
      <c r="C34" s="101">
        <v>700000000</v>
      </c>
      <c r="D34" s="101">
        <v>247000000</v>
      </c>
      <c r="E34" s="101">
        <v>947000000</v>
      </c>
      <c r="F34" s="101">
        <v>37002338</v>
      </c>
      <c r="G34" s="101">
        <v>7315000</v>
      </c>
      <c r="H34" s="102">
        <v>131096480</v>
      </c>
      <c r="I34" s="103"/>
      <c r="J34" s="99">
        <f t="shared" si="1"/>
        <v>947000000</v>
      </c>
    </row>
    <row r="35" spans="1:10" s="36" customFormat="1" ht="35.1" customHeight="1" x14ac:dyDescent="0.25">
      <c r="A35" s="93" t="s">
        <v>85</v>
      </c>
      <c r="B35" s="89" t="s">
        <v>86</v>
      </c>
      <c r="C35" s="101">
        <v>40000000</v>
      </c>
      <c r="D35" s="101">
        <v>3925000</v>
      </c>
      <c r="E35" s="101">
        <v>43925000</v>
      </c>
      <c r="F35" s="101">
        <v>5442073</v>
      </c>
      <c r="G35" s="101">
        <v>187000</v>
      </c>
      <c r="H35" s="101">
        <v>16887221</v>
      </c>
      <c r="I35" s="101">
        <f>H35+[1]Sheet3!$F$72</f>
        <v>16887221</v>
      </c>
      <c r="J35" s="99">
        <f t="shared" si="1"/>
        <v>27037779</v>
      </c>
    </row>
    <row r="36" spans="1:10" s="36" customFormat="1" ht="35.1" customHeight="1" x14ac:dyDescent="0.25">
      <c r="A36" s="93" t="s">
        <v>87</v>
      </c>
      <c r="B36" s="89" t="s">
        <v>88</v>
      </c>
      <c r="C36" s="101">
        <v>140000000</v>
      </c>
      <c r="D36" s="101">
        <v>11900000</v>
      </c>
      <c r="E36" s="101">
        <v>151900000</v>
      </c>
      <c r="F36" s="101">
        <v>12552722</v>
      </c>
      <c r="G36" s="101">
        <v>500000</v>
      </c>
      <c r="H36" s="101">
        <v>20228237</v>
      </c>
      <c r="I36" s="101">
        <f>H36+[1]Sheet3!$F$74</f>
        <v>20228237</v>
      </c>
      <c r="J36" s="99">
        <f t="shared" si="1"/>
        <v>131671763</v>
      </c>
    </row>
    <row r="37" spans="1:10" s="36" customFormat="1" ht="35.1" customHeight="1" x14ac:dyDescent="0.25">
      <c r="A37" s="93" t="s">
        <v>89</v>
      </c>
      <c r="B37" s="89" t="s">
        <v>271</v>
      </c>
      <c r="C37" s="101">
        <v>4599564</v>
      </c>
      <c r="D37" s="101">
        <v>11000000</v>
      </c>
      <c r="E37" s="101">
        <v>15599564</v>
      </c>
      <c r="F37" s="101">
        <v>409891</v>
      </c>
      <c r="G37" s="101">
        <v>1000000</v>
      </c>
      <c r="H37" s="101">
        <v>4227881</v>
      </c>
      <c r="I37" s="101">
        <f>H37+[1]Sheet3!$F$76</f>
        <v>4227881</v>
      </c>
      <c r="J37" s="99">
        <f t="shared" si="1"/>
        <v>11371683</v>
      </c>
    </row>
    <row r="38" spans="1:10" s="36" customFormat="1" ht="35.1" customHeight="1" x14ac:dyDescent="0.25">
      <c r="A38" s="93" t="s">
        <v>90</v>
      </c>
      <c r="B38" s="89" t="s">
        <v>91</v>
      </c>
      <c r="C38" s="101">
        <v>47000000</v>
      </c>
      <c r="D38" s="101">
        <v>14750000</v>
      </c>
      <c r="E38" s="101">
        <v>61750000</v>
      </c>
      <c r="F38" s="101">
        <v>3713474</v>
      </c>
      <c r="G38" s="101">
        <v>500000</v>
      </c>
      <c r="H38" s="101">
        <v>6814847</v>
      </c>
      <c r="I38" s="101">
        <f>H38+[1]Sheet3!$F$78</f>
        <v>7714847</v>
      </c>
      <c r="J38" s="99">
        <f t="shared" si="1"/>
        <v>54035153</v>
      </c>
    </row>
    <row r="39" spans="1:10" s="36" customFormat="1" ht="35.1" customHeight="1" x14ac:dyDescent="0.25">
      <c r="A39" s="93" t="s">
        <v>92</v>
      </c>
      <c r="B39" s="89" t="s">
        <v>93</v>
      </c>
      <c r="C39" s="101">
        <v>35000000</v>
      </c>
      <c r="D39" s="101">
        <v>13350000</v>
      </c>
      <c r="E39" s="101">
        <v>48350000</v>
      </c>
      <c r="F39" s="101">
        <v>2787060</v>
      </c>
      <c r="G39" s="101">
        <v>1000000</v>
      </c>
      <c r="H39" s="101">
        <v>11361182</v>
      </c>
      <c r="I39" s="101">
        <f>H39+[1]Sheet3!$F$80</f>
        <v>11361182</v>
      </c>
      <c r="J39" s="99">
        <f t="shared" si="1"/>
        <v>36988818</v>
      </c>
    </row>
    <row r="40" spans="1:10" s="36" customFormat="1" ht="35.1" customHeight="1" x14ac:dyDescent="0.2">
      <c r="A40" s="104">
        <v>25000100100</v>
      </c>
      <c r="B40" s="98" t="s">
        <v>94</v>
      </c>
      <c r="C40" s="105"/>
      <c r="D40" s="105">
        <v>21500000</v>
      </c>
      <c r="E40" s="105">
        <v>21500000</v>
      </c>
      <c r="F40" s="105"/>
      <c r="G40" s="105">
        <v>300000</v>
      </c>
      <c r="H40" s="106">
        <v>900000</v>
      </c>
      <c r="I40" s="106">
        <f>H40+[1]Sheet3!$F$84</f>
        <v>900000</v>
      </c>
      <c r="J40" s="105">
        <f>E40-I40</f>
        <v>20600000</v>
      </c>
    </row>
    <row r="41" spans="1:10" s="36" customFormat="1" ht="35.1" customHeight="1" x14ac:dyDescent="0.25">
      <c r="A41" s="97">
        <v>21600100100</v>
      </c>
      <c r="B41" s="96" t="s">
        <v>272</v>
      </c>
      <c r="C41" s="90">
        <v>600000000</v>
      </c>
      <c r="D41" s="90">
        <v>10700000</v>
      </c>
      <c r="E41" s="90">
        <v>610700000</v>
      </c>
      <c r="F41" s="90">
        <v>45610789</v>
      </c>
      <c r="G41" s="90">
        <v>900000</v>
      </c>
      <c r="H41" s="90">
        <v>134991239</v>
      </c>
      <c r="I41" s="90">
        <f>H41+[1]Sheet3!$F$85</f>
        <v>134991239</v>
      </c>
      <c r="J41" s="105">
        <f t="shared" ref="J41:J46" si="2">E41-I41</f>
        <v>475708761</v>
      </c>
    </row>
    <row r="42" spans="1:10" s="36" customFormat="1" ht="35.1" customHeight="1" x14ac:dyDescent="0.25">
      <c r="A42" s="107" t="s">
        <v>96</v>
      </c>
      <c r="B42" s="96" t="s">
        <v>97</v>
      </c>
      <c r="C42" s="90"/>
      <c r="D42" s="90">
        <v>16800000</v>
      </c>
      <c r="E42" s="90">
        <v>16800000</v>
      </c>
      <c r="F42" s="90"/>
      <c r="G42" s="90"/>
      <c r="H42" s="90"/>
      <c r="I42" s="90"/>
      <c r="J42" s="105">
        <f t="shared" si="2"/>
        <v>16800000</v>
      </c>
    </row>
    <row r="43" spans="1:10" s="36" customFormat="1" ht="35.1" customHeight="1" x14ac:dyDescent="0.3">
      <c r="A43" s="94"/>
      <c r="B43" s="108" t="s">
        <v>98</v>
      </c>
      <c r="C43" s="109">
        <v>9654088023</v>
      </c>
      <c r="D43" s="109">
        <v>9375902555</v>
      </c>
      <c r="E43" s="109">
        <v>19029990578</v>
      </c>
      <c r="F43" s="109">
        <v>814848763</v>
      </c>
      <c r="G43" s="109">
        <v>463748926</v>
      </c>
      <c r="H43" s="109">
        <v>4016610131</v>
      </c>
      <c r="I43" s="109">
        <f>H43+[1]Sheet3!$F$87</f>
        <v>11589777590</v>
      </c>
      <c r="J43" s="110">
        <f t="shared" si="2"/>
        <v>7440212988</v>
      </c>
    </row>
    <row r="44" spans="1:10" s="36" customFormat="1" ht="35.1" customHeight="1" x14ac:dyDescent="0.25">
      <c r="A44" s="94"/>
      <c r="B44" s="89" t="s">
        <v>273</v>
      </c>
      <c r="C44" s="111">
        <v>18154041524</v>
      </c>
      <c r="D44" s="112"/>
      <c r="E44" s="90">
        <v>18154041524</v>
      </c>
      <c r="F44" s="90">
        <v>432357662</v>
      </c>
      <c r="G44" s="90">
        <v>301484989</v>
      </c>
      <c r="H44" s="90">
        <v>2992654178</v>
      </c>
      <c r="I44" s="90">
        <f>H44+[1]Sheet3!$F$89</f>
        <v>2992654178</v>
      </c>
      <c r="J44" s="105">
        <f t="shared" si="2"/>
        <v>15161387346</v>
      </c>
    </row>
    <row r="45" spans="1:10" s="36" customFormat="1" ht="35.1" customHeight="1" thickBot="1" x14ac:dyDescent="0.35">
      <c r="A45" s="113"/>
      <c r="B45" s="114" t="s">
        <v>99</v>
      </c>
      <c r="C45" s="115">
        <v>10768821913</v>
      </c>
      <c r="D45" s="115">
        <v>4893684204</v>
      </c>
      <c r="E45" s="115">
        <v>15723862117</v>
      </c>
      <c r="F45" s="115">
        <v>817720674</v>
      </c>
      <c r="G45" s="115">
        <v>130534976</v>
      </c>
      <c r="H45" s="115">
        <v>2827322199</v>
      </c>
      <c r="I45" s="115">
        <f>H45+[1]Sheet3!$F$92</f>
        <v>2827322199</v>
      </c>
      <c r="J45" s="116">
        <f t="shared" si="2"/>
        <v>12896539918</v>
      </c>
    </row>
    <row r="46" spans="1:10" s="36" customFormat="1" ht="35.1" customHeight="1" thickBot="1" x14ac:dyDescent="0.35">
      <c r="A46" s="117"/>
      <c r="B46" s="118" t="s">
        <v>100</v>
      </c>
      <c r="C46" s="119">
        <v>27808129547</v>
      </c>
      <c r="D46" s="119">
        <f>SUM(D43:D45)</f>
        <v>14269586759</v>
      </c>
      <c r="E46" s="119">
        <f>SUM(E43:E45)</f>
        <v>52907894219</v>
      </c>
      <c r="F46" s="119">
        <f>SUM(F43:F45)</f>
        <v>2064927099</v>
      </c>
      <c r="G46" s="119">
        <f>SUM(G43:G45)</f>
        <v>895768891</v>
      </c>
      <c r="H46" s="119">
        <f>SUM(H43:H45)</f>
        <v>9836586508</v>
      </c>
      <c r="I46" s="119">
        <f>H46+[1]Sheet3!$F$93</f>
        <v>9836586508</v>
      </c>
      <c r="J46" s="120">
        <f t="shared" si="2"/>
        <v>43071307711</v>
      </c>
    </row>
    <row r="47" spans="1:10" s="36" customFormat="1" ht="35.1" customHeight="1" thickBot="1" x14ac:dyDescent="0.35">
      <c r="A47" s="121"/>
      <c r="B47" s="146" t="s">
        <v>101</v>
      </c>
      <c r="C47" s="146"/>
      <c r="D47" s="146"/>
      <c r="E47" s="146"/>
      <c r="F47" s="146"/>
      <c r="G47" s="146"/>
      <c r="H47" s="146"/>
      <c r="I47" s="146"/>
      <c r="J47" s="146"/>
    </row>
  </sheetData>
  <mergeCells count="9">
    <mergeCell ref="B47:J47"/>
    <mergeCell ref="C5:J5"/>
    <mergeCell ref="A32:B32"/>
    <mergeCell ref="A1:J1"/>
    <mergeCell ref="A2:J2"/>
    <mergeCell ref="A3:J3"/>
    <mergeCell ref="A4:J4"/>
    <mergeCell ref="A5:A6"/>
    <mergeCell ref="B5:B6"/>
  </mergeCells>
  <pageMargins left="0.69" right="0.36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249977111117893"/>
  </sheetPr>
  <dimension ref="A1:J75"/>
  <sheetViews>
    <sheetView view="pageBreakPreview" zoomScale="60" zoomScaleNormal="86" workbookViewId="0">
      <pane ySplit="7" topLeftCell="A8" activePane="bottomLeft" state="frozen"/>
      <selection pane="bottomLeft" sqref="A1:J3"/>
    </sheetView>
  </sheetViews>
  <sheetFormatPr defaultRowHeight="16.5" x14ac:dyDescent="0.3"/>
  <cols>
    <col min="1" max="1" width="20.375" customWidth="1"/>
    <col min="2" max="2" width="64.25" customWidth="1"/>
    <col min="3" max="3" width="29.875" customWidth="1"/>
    <col min="4" max="4" width="24.875" customWidth="1"/>
    <col min="5" max="5" width="23.375" customWidth="1"/>
    <col min="6" max="6" width="0.75" customWidth="1"/>
    <col min="7" max="7" width="0.375" hidden="1" customWidth="1"/>
    <col min="8" max="8" width="26.125" customWidth="1"/>
    <col min="9" max="9" width="24.375" customWidth="1"/>
    <col min="10" max="10" width="26.125" customWidth="1"/>
  </cols>
  <sheetData>
    <row r="1" spans="1:10" x14ac:dyDescent="0.3">
      <c r="A1" s="165" t="s">
        <v>258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x14ac:dyDescent="0.3">
      <c r="A2" s="166"/>
      <c r="B2" s="166"/>
      <c r="C2" s="166"/>
      <c r="D2" s="166"/>
      <c r="E2" s="166"/>
      <c r="F2" s="166"/>
      <c r="G2" s="166"/>
      <c r="H2" s="166"/>
      <c r="I2" s="166"/>
      <c r="J2" s="166"/>
    </row>
    <row r="3" spans="1:10" ht="45.75" customHeight="1" thickBot="1" x14ac:dyDescent="0.35">
      <c r="A3" s="167"/>
      <c r="B3" s="167"/>
      <c r="C3" s="167"/>
      <c r="D3" s="167"/>
      <c r="E3" s="167"/>
      <c r="F3" s="167"/>
      <c r="G3" s="167"/>
      <c r="H3" s="167"/>
      <c r="I3" s="167"/>
      <c r="J3" s="167"/>
    </row>
    <row r="4" spans="1:10" ht="27" thickBot="1" x14ac:dyDescent="0.45">
      <c r="A4" s="157" t="s">
        <v>32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ht="24" thickBot="1" x14ac:dyDescent="0.4">
      <c r="A5" s="168" t="s">
        <v>33</v>
      </c>
      <c r="B5" s="171" t="s">
        <v>102</v>
      </c>
      <c r="C5" s="180" t="s">
        <v>30</v>
      </c>
      <c r="D5" s="181"/>
      <c r="E5" s="181"/>
      <c r="F5" s="181"/>
      <c r="G5" s="181"/>
      <c r="H5" s="181"/>
      <c r="I5" s="181"/>
      <c r="J5" s="182"/>
    </row>
    <row r="6" spans="1:10" ht="24.75" customHeight="1" x14ac:dyDescent="0.3">
      <c r="A6" s="169"/>
      <c r="B6" s="172"/>
      <c r="C6" s="174" t="s">
        <v>22</v>
      </c>
      <c r="D6" s="174" t="s">
        <v>35</v>
      </c>
      <c r="E6" s="168" t="s">
        <v>36</v>
      </c>
      <c r="F6" s="168" t="s">
        <v>252</v>
      </c>
      <c r="G6" s="168" t="s">
        <v>253</v>
      </c>
      <c r="H6" s="176" t="s">
        <v>256</v>
      </c>
      <c r="I6" s="176" t="s">
        <v>262</v>
      </c>
      <c r="J6" s="178" t="s">
        <v>37</v>
      </c>
    </row>
    <row r="7" spans="1:10" ht="33.75" customHeight="1" thickBot="1" x14ac:dyDescent="0.35">
      <c r="A7" s="170"/>
      <c r="B7" s="173"/>
      <c r="C7" s="175"/>
      <c r="D7" s="175"/>
      <c r="E7" s="170"/>
      <c r="F7" s="170"/>
      <c r="G7" s="170"/>
      <c r="H7" s="177"/>
      <c r="I7" s="177"/>
      <c r="J7" s="179"/>
    </row>
    <row r="8" spans="1:10" ht="30" customHeight="1" x14ac:dyDescent="0.3">
      <c r="A8" s="51" t="s">
        <v>103</v>
      </c>
      <c r="B8" s="52" t="s">
        <v>104</v>
      </c>
      <c r="C8" s="53">
        <v>150000000</v>
      </c>
      <c r="D8" s="53">
        <v>19800000</v>
      </c>
      <c r="E8" s="53">
        <v>169800000</v>
      </c>
      <c r="F8" s="53">
        <v>12785770</v>
      </c>
      <c r="G8" s="53">
        <v>1000000</v>
      </c>
      <c r="H8" s="54">
        <v>41990286</v>
      </c>
      <c r="I8" s="54">
        <f>H8+[1]Sheet4!$F$10</f>
        <v>84310547</v>
      </c>
      <c r="J8" s="53">
        <f>E8-I8</f>
        <v>85489453</v>
      </c>
    </row>
    <row r="9" spans="1:10" ht="30" customHeight="1" x14ac:dyDescent="0.3">
      <c r="A9" s="34" t="s">
        <v>105</v>
      </c>
      <c r="B9" s="37" t="s">
        <v>106</v>
      </c>
      <c r="C9" s="32">
        <v>110000000</v>
      </c>
      <c r="D9" s="32">
        <v>7700000</v>
      </c>
      <c r="E9" s="32">
        <v>117700000</v>
      </c>
      <c r="F9" s="33">
        <v>10307691</v>
      </c>
      <c r="G9" s="32">
        <v>400000</v>
      </c>
      <c r="H9" s="41">
        <v>32149838</v>
      </c>
      <c r="I9" s="41">
        <f>H9+[1]Sheet4!$F$12</f>
        <v>64265837</v>
      </c>
      <c r="J9" s="32">
        <f t="shared" ref="J9:J19" si="0">E9-I9</f>
        <v>53434163</v>
      </c>
    </row>
    <row r="10" spans="1:10" ht="30" customHeight="1" x14ac:dyDescent="0.3">
      <c r="A10" s="34" t="s">
        <v>107</v>
      </c>
      <c r="B10" s="37" t="s">
        <v>108</v>
      </c>
      <c r="C10" s="32">
        <v>450000000</v>
      </c>
      <c r="D10" s="32">
        <v>36000000</v>
      </c>
      <c r="E10" s="32">
        <v>486000000</v>
      </c>
      <c r="F10" s="33">
        <v>35530940</v>
      </c>
      <c r="G10" s="32">
        <v>2000000</v>
      </c>
      <c r="H10" s="41">
        <v>106592820</v>
      </c>
      <c r="I10" s="41">
        <f>H10+[1]Sheet4!$G$14</f>
        <v>515692646</v>
      </c>
      <c r="J10" s="32">
        <f t="shared" si="0"/>
        <v>-29692646</v>
      </c>
    </row>
    <row r="11" spans="1:10" ht="30" customHeight="1" x14ac:dyDescent="0.3">
      <c r="A11" s="34" t="s">
        <v>109</v>
      </c>
      <c r="B11" s="37" t="s">
        <v>110</v>
      </c>
      <c r="C11" s="32">
        <v>350000000</v>
      </c>
      <c r="D11" s="32">
        <v>49000000</v>
      </c>
      <c r="E11" s="32">
        <v>399000000</v>
      </c>
      <c r="F11" s="32">
        <v>29166666</v>
      </c>
      <c r="G11" s="32">
        <v>2000000</v>
      </c>
      <c r="H11" s="41">
        <v>94427925</v>
      </c>
      <c r="I11" s="41">
        <f>H11+[1]Sheet4!$F$16</f>
        <v>189944830</v>
      </c>
      <c r="J11" s="32">
        <f t="shared" si="0"/>
        <v>209055170</v>
      </c>
    </row>
    <row r="12" spans="1:10" ht="30" customHeight="1" x14ac:dyDescent="0.3">
      <c r="A12" s="34" t="s">
        <v>111</v>
      </c>
      <c r="B12" s="37" t="s">
        <v>112</v>
      </c>
      <c r="C12" s="32">
        <v>5264284</v>
      </c>
      <c r="D12" s="32">
        <v>3200000</v>
      </c>
      <c r="E12" s="32">
        <v>8464284</v>
      </c>
      <c r="F12" s="32">
        <v>597556</v>
      </c>
      <c r="G12" s="32">
        <v>250000</v>
      </c>
      <c r="H12" s="41">
        <v>1792668</v>
      </c>
      <c r="I12" s="41">
        <f>H12+[1]Sheet4!$G$18</f>
        <v>8922839</v>
      </c>
      <c r="J12" s="32">
        <f t="shared" si="0"/>
        <v>-458555</v>
      </c>
    </row>
    <row r="13" spans="1:10" ht="30" customHeight="1" x14ac:dyDescent="0.3">
      <c r="A13" s="34" t="s">
        <v>113</v>
      </c>
      <c r="B13" s="37" t="s">
        <v>114</v>
      </c>
      <c r="C13" s="32">
        <v>15000000</v>
      </c>
      <c r="D13" s="32">
        <v>11050000</v>
      </c>
      <c r="E13" s="32">
        <v>26050000</v>
      </c>
      <c r="F13" s="33">
        <v>1185823</v>
      </c>
      <c r="G13" s="32">
        <v>300000</v>
      </c>
      <c r="H13" s="41">
        <v>45112145</v>
      </c>
      <c r="I13" s="41">
        <f>H13+[1]Sheet4!$F$20</f>
        <v>49677054</v>
      </c>
      <c r="J13" s="32">
        <f t="shared" si="0"/>
        <v>-23627054</v>
      </c>
    </row>
    <row r="14" spans="1:10" ht="30" customHeight="1" x14ac:dyDescent="0.3">
      <c r="A14" s="35">
        <v>52110200100</v>
      </c>
      <c r="B14" s="37" t="s">
        <v>115</v>
      </c>
      <c r="C14" s="32"/>
      <c r="D14" s="32">
        <v>180000000</v>
      </c>
      <c r="E14" s="32">
        <v>180000000</v>
      </c>
      <c r="F14" s="32"/>
      <c r="G14" s="32">
        <v>11600000</v>
      </c>
      <c r="H14" s="41">
        <v>34800000</v>
      </c>
      <c r="I14" s="41">
        <f>H14+[1]Sheet4!$F$22</f>
        <v>69600000</v>
      </c>
      <c r="J14" s="32">
        <f t="shared" si="0"/>
        <v>110400000</v>
      </c>
    </row>
    <row r="15" spans="1:10" ht="30" customHeight="1" x14ac:dyDescent="0.3">
      <c r="A15" s="42" t="s">
        <v>116</v>
      </c>
      <c r="B15" s="37" t="s">
        <v>274</v>
      </c>
      <c r="C15" s="32"/>
      <c r="D15" s="32"/>
      <c r="E15" s="32"/>
      <c r="F15" s="32"/>
      <c r="G15" s="32"/>
      <c r="H15" s="41"/>
      <c r="I15" s="41"/>
      <c r="J15" s="32">
        <f t="shared" si="0"/>
        <v>0</v>
      </c>
    </row>
    <row r="16" spans="1:10" ht="30" customHeight="1" x14ac:dyDescent="0.3">
      <c r="A16" s="34" t="s">
        <v>117</v>
      </c>
      <c r="B16" s="37" t="s">
        <v>118</v>
      </c>
      <c r="C16" s="32">
        <v>32000000</v>
      </c>
      <c r="D16" s="32">
        <v>4868000</v>
      </c>
      <c r="E16" s="32">
        <v>36868000</v>
      </c>
      <c r="F16" s="33">
        <v>2721966</v>
      </c>
      <c r="G16" s="32">
        <v>300000</v>
      </c>
      <c r="H16" s="41">
        <v>9065899</v>
      </c>
      <c r="I16" s="41">
        <f>H16+[1]Sheet4!$F$27</f>
        <v>14795407</v>
      </c>
      <c r="J16" s="32">
        <f t="shared" si="0"/>
        <v>22072593</v>
      </c>
    </row>
    <row r="17" spans="1:10" ht="30" customHeight="1" x14ac:dyDescent="0.3">
      <c r="A17" s="34" t="s">
        <v>119</v>
      </c>
      <c r="B17" s="37" t="s">
        <v>120</v>
      </c>
      <c r="C17" s="32">
        <v>140000000</v>
      </c>
      <c r="D17" s="32">
        <v>187000000</v>
      </c>
      <c r="E17" s="32">
        <v>327000000</v>
      </c>
      <c r="F17" s="33">
        <v>12337316</v>
      </c>
      <c r="G17" s="32">
        <v>14425167</v>
      </c>
      <c r="H17" s="41">
        <v>80037440</v>
      </c>
      <c r="I17" s="41">
        <f>H17+[1]Sheet4!$F$29</f>
        <v>156916261</v>
      </c>
      <c r="J17" s="32">
        <f t="shared" si="0"/>
        <v>170083739</v>
      </c>
    </row>
    <row r="18" spans="1:10" ht="30" customHeight="1" x14ac:dyDescent="0.3">
      <c r="A18" s="34" t="s">
        <v>121</v>
      </c>
      <c r="B18" s="37" t="s">
        <v>122</v>
      </c>
      <c r="C18" s="32">
        <v>7484435</v>
      </c>
      <c r="D18" s="32">
        <v>172100000</v>
      </c>
      <c r="E18" s="32">
        <v>246940435</v>
      </c>
      <c r="F18" s="33">
        <v>6028609</v>
      </c>
      <c r="G18" s="32">
        <v>8397279</v>
      </c>
      <c r="H18" s="41">
        <v>54207396</v>
      </c>
      <c r="I18" s="41">
        <f>H18+[1]Sheet4!$F$31</f>
        <v>117133625</v>
      </c>
      <c r="J18" s="32">
        <f t="shared" si="0"/>
        <v>129806810</v>
      </c>
    </row>
    <row r="19" spans="1:10" ht="30" customHeight="1" x14ac:dyDescent="0.3">
      <c r="A19" s="34" t="s">
        <v>123</v>
      </c>
      <c r="B19" s="37" t="s">
        <v>124</v>
      </c>
      <c r="C19" s="32">
        <v>730000000</v>
      </c>
      <c r="D19" s="32">
        <v>23000000</v>
      </c>
      <c r="E19" s="32">
        <v>753000000</v>
      </c>
      <c r="F19" s="33">
        <v>57690038</v>
      </c>
      <c r="G19" s="32">
        <v>1000000</v>
      </c>
      <c r="H19" s="41">
        <v>181455529</v>
      </c>
      <c r="I19" s="41">
        <f>H19+[1]Sheet4!$F$33</f>
        <v>306860365</v>
      </c>
      <c r="J19" s="32">
        <f t="shared" si="0"/>
        <v>446139635</v>
      </c>
    </row>
    <row r="20" spans="1:10" ht="30" customHeight="1" x14ac:dyDescent="0.3">
      <c r="A20" s="43" t="s">
        <v>125</v>
      </c>
      <c r="B20" s="37" t="s">
        <v>126</v>
      </c>
      <c r="C20" s="44"/>
      <c r="D20" s="32">
        <v>6000000</v>
      </c>
      <c r="E20" s="32">
        <v>6000000</v>
      </c>
      <c r="F20" s="32"/>
      <c r="G20" s="32"/>
      <c r="H20" s="41"/>
      <c r="I20" s="41"/>
      <c r="J20" s="44">
        <f>E20-I20</f>
        <v>6000000</v>
      </c>
    </row>
    <row r="21" spans="1:10" ht="30" customHeight="1" x14ac:dyDescent="0.3">
      <c r="A21" s="34" t="s">
        <v>127</v>
      </c>
      <c r="B21" s="37" t="s">
        <v>128</v>
      </c>
      <c r="C21" s="32">
        <v>7500000</v>
      </c>
      <c r="D21" s="32">
        <v>3300000</v>
      </c>
      <c r="E21" s="32">
        <v>10800000</v>
      </c>
      <c r="F21" s="33">
        <v>638231</v>
      </c>
      <c r="G21" s="32">
        <v>200000</v>
      </c>
      <c r="H21" s="41">
        <v>1995578</v>
      </c>
      <c r="I21" s="41">
        <f>H21+[1]Sheet4!$F$42</f>
        <v>1995578</v>
      </c>
      <c r="J21" s="44">
        <f t="shared" ref="J21:J33" si="1">E21-I21</f>
        <v>8804422</v>
      </c>
    </row>
    <row r="22" spans="1:10" ht="30" customHeight="1" x14ac:dyDescent="0.3">
      <c r="A22" s="34" t="s">
        <v>129</v>
      </c>
      <c r="B22" s="37" t="s">
        <v>275</v>
      </c>
      <c r="C22" s="32">
        <v>400000000</v>
      </c>
      <c r="D22" s="32">
        <v>8500000</v>
      </c>
      <c r="E22" s="32">
        <v>408500000</v>
      </c>
      <c r="F22" s="33">
        <v>32727236</v>
      </c>
      <c r="G22" s="32">
        <v>400000</v>
      </c>
      <c r="H22" s="41">
        <v>99375710</v>
      </c>
      <c r="I22" s="41">
        <f>H22+[1]Sheet4!$F$44</f>
        <v>99375710</v>
      </c>
      <c r="J22" s="44">
        <f t="shared" si="1"/>
        <v>309124290</v>
      </c>
    </row>
    <row r="23" spans="1:10" ht="30" customHeight="1" x14ac:dyDescent="0.3">
      <c r="A23" s="34" t="s">
        <v>130</v>
      </c>
      <c r="B23" s="38" t="s">
        <v>131</v>
      </c>
      <c r="C23" s="44"/>
      <c r="D23" s="32">
        <v>3600000</v>
      </c>
      <c r="E23" s="32">
        <v>3600000</v>
      </c>
      <c r="F23" s="32"/>
      <c r="G23" s="32">
        <v>300000</v>
      </c>
      <c r="H23" s="41">
        <v>900000</v>
      </c>
      <c r="I23" s="41">
        <f>H23+[1]Sheet4!$F$47</f>
        <v>900000</v>
      </c>
      <c r="J23" s="44">
        <f t="shared" si="1"/>
        <v>2700000</v>
      </c>
    </row>
    <row r="24" spans="1:10" ht="30" customHeight="1" x14ac:dyDescent="0.3">
      <c r="A24" s="34" t="s">
        <v>132</v>
      </c>
      <c r="B24" s="37" t="s">
        <v>133</v>
      </c>
      <c r="C24" s="32">
        <v>30000000</v>
      </c>
      <c r="D24" s="32">
        <v>1940000</v>
      </c>
      <c r="E24" s="32">
        <v>31940000</v>
      </c>
      <c r="F24" s="33">
        <v>2111055</v>
      </c>
      <c r="G24" s="32">
        <v>150000</v>
      </c>
      <c r="H24" s="41">
        <v>6770666</v>
      </c>
      <c r="I24" s="41">
        <f>H24+[1]Sheet4!$F$49</f>
        <v>9770666</v>
      </c>
      <c r="J24" s="44">
        <f t="shared" si="1"/>
        <v>22169334</v>
      </c>
    </row>
    <row r="25" spans="1:10" ht="30" customHeight="1" x14ac:dyDescent="0.3">
      <c r="A25" s="34" t="s">
        <v>134</v>
      </c>
      <c r="B25" s="38" t="s">
        <v>135</v>
      </c>
      <c r="C25" s="32">
        <v>35000000</v>
      </c>
      <c r="D25" s="32">
        <v>9500000</v>
      </c>
      <c r="E25" s="32">
        <v>44500000</v>
      </c>
      <c r="F25" s="33">
        <v>3107340</v>
      </c>
      <c r="G25" s="32">
        <v>500000</v>
      </c>
      <c r="H25" s="41">
        <v>10954611</v>
      </c>
      <c r="I25" s="41">
        <f>H25+[1]Sheet4!$F$51</f>
        <v>11404611</v>
      </c>
      <c r="J25" s="44">
        <f t="shared" si="1"/>
        <v>33095389</v>
      </c>
    </row>
    <row r="26" spans="1:10" ht="30" customHeight="1" x14ac:dyDescent="0.3">
      <c r="A26" s="164" t="s">
        <v>136</v>
      </c>
      <c r="B26" s="164"/>
      <c r="C26" s="32"/>
      <c r="D26" s="32"/>
      <c r="E26" s="32"/>
      <c r="F26" s="32"/>
      <c r="G26" s="32"/>
      <c r="H26" s="41"/>
      <c r="I26" s="41"/>
      <c r="J26" s="44"/>
    </row>
    <row r="27" spans="1:10" ht="30" customHeight="1" x14ac:dyDescent="0.3">
      <c r="A27" s="34" t="s">
        <v>137</v>
      </c>
      <c r="B27" s="38" t="s">
        <v>138</v>
      </c>
      <c r="C27" s="32">
        <v>3500000</v>
      </c>
      <c r="D27" s="32">
        <v>12400000</v>
      </c>
      <c r="E27" s="32">
        <v>15900000</v>
      </c>
      <c r="F27" s="32">
        <v>400032</v>
      </c>
      <c r="G27" s="32">
        <v>1000000</v>
      </c>
      <c r="H27" s="41">
        <v>4200005</v>
      </c>
      <c r="I27" s="41">
        <f>H27+[1]Sheet4!$F$55</f>
        <v>4868655</v>
      </c>
      <c r="J27" s="44">
        <f t="shared" si="1"/>
        <v>11031345</v>
      </c>
    </row>
    <row r="28" spans="1:10" ht="30" customHeight="1" x14ac:dyDescent="0.3">
      <c r="A28" s="34" t="s">
        <v>139</v>
      </c>
      <c r="B28" s="38" t="s">
        <v>140</v>
      </c>
      <c r="C28" s="32"/>
      <c r="D28" s="32">
        <v>2225000</v>
      </c>
      <c r="E28" s="32">
        <v>2225000</v>
      </c>
      <c r="F28" s="32">
        <v>150000</v>
      </c>
      <c r="G28" s="32"/>
      <c r="H28" s="41">
        <v>450000</v>
      </c>
      <c r="I28" s="41">
        <f>H28+[1]Sheet4!$F$57</f>
        <v>145775213</v>
      </c>
      <c r="J28" s="44">
        <f t="shared" si="1"/>
        <v>-143550213</v>
      </c>
    </row>
    <row r="29" spans="1:10" ht="30" customHeight="1" x14ac:dyDescent="0.3">
      <c r="A29" s="34" t="s">
        <v>141</v>
      </c>
      <c r="B29" s="38" t="s">
        <v>142</v>
      </c>
      <c r="C29" s="32">
        <v>5000000</v>
      </c>
      <c r="D29" s="32">
        <v>4100000</v>
      </c>
      <c r="E29" s="32">
        <v>9100000</v>
      </c>
      <c r="F29" s="32">
        <v>314210</v>
      </c>
      <c r="G29" s="32">
        <v>300000</v>
      </c>
      <c r="H29" s="41">
        <v>1842630</v>
      </c>
      <c r="I29" s="41">
        <f>H29+[1]Sheet4!$F$59</f>
        <v>109458711</v>
      </c>
      <c r="J29" s="44">
        <f t="shared" si="1"/>
        <v>-100358711</v>
      </c>
    </row>
    <row r="30" spans="1:10" ht="30" customHeight="1" x14ac:dyDescent="0.3">
      <c r="A30" s="34" t="s">
        <v>143</v>
      </c>
      <c r="B30" s="38" t="s">
        <v>144</v>
      </c>
      <c r="C30" s="32">
        <v>2600000</v>
      </c>
      <c r="D30" s="32">
        <v>2800000</v>
      </c>
      <c r="E30" s="32">
        <v>5400000</v>
      </c>
      <c r="F30" s="32">
        <v>60883</v>
      </c>
      <c r="G30" s="32">
        <v>150000</v>
      </c>
      <c r="H30" s="41">
        <v>591150</v>
      </c>
      <c r="I30" s="41">
        <f>H30+[1]Sheet4!$F$61</f>
        <v>591150</v>
      </c>
      <c r="J30" s="44">
        <f t="shared" si="1"/>
        <v>4808850</v>
      </c>
    </row>
    <row r="31" spans="1:10" ht="30" customHeight="1" x14ac:dyDescent="0.3">
      <c r="A31" s="34" t="s">
        <v>145</v>
      </c>
      <c r="B31" s="37" t="s">
        <v>146</v>
      </c>
      <c r="C31" s="32">
        <v>550000000</v>
      </c>
      <c r="D31" s="32">
        <v>62300000</v>
      </c>
      <c r="E31" s="32">
        <v>612300000</v>
      </c>
      <c r="F31" s="33">
        <v>45331733</v>
      </c>
      <c r="G31" s="32">
        <v>3000000</v>
      </c>
      <c r="H31" s="41">
        <v>144940649</v>
      </c>
      <c r="I31" s="41">
        <f>H31+[1]Sheet4!$F$63</f>
        <v>597245971</v>
      </c>
      <c r="J31" s="44">
        <f t="shared" si="1"/>
        <v>15054029</v>
      </c>
    </row>
    <row r="32" spans="1:10" ht="30" customHeight="1" x14ac:dyDescent="0.3">
      <c r="A32" s="34" t="s">
        <v>147</v>
      </c>
      <c r="B32" s="37" t="s">
        <v>276</v>
      </c>
      <c r="C32" s="32">
        <v>365000000</v>
      </c>
      <c r="D32" s="32">
        <v>35550000</v>
      </c>
      <c r="E32" s="32">
        <v>400550000</v>
      </c>
      <c r="F32" s="33">
        <v>34062535</v>
      </c>
      <c r="G32" s="32">
        <v>1150000</v>
      </c>
      <c r="H32" s="41">
        <v>105937605</v>
      </c>
      <c r="I32" s="41">
        <f>H32+[1]Sheet4!$F$65</f>
        <v>105937605</v>
      </c>
      <c r="J32" s="44">
        <f t="shared" si="1"/>
        <v>294612395</v>
      </c>
    </row>
    <row r="33" spans="1:10" ht="30" customHeight="1" x14ac:dyDescent="0.3">
      <c r="A33" s="34" t="s">
        <v>148</v>
      </c>
      <c r="B33" s="37" t="s">
        <v>149</v>
      </c>
      <c r="C33" s="32">
        <v>10000000</v>
      </c>
      <c r="D33" s="32">
        <v>3300000</v>
      </c>
      <c r="E33" s="32">
        <v>13300000</v>
      </c>
      <c r="F33" s="33">
        <v>835292</v>
      </c>
      <c r="G33" s="32">
        <v>150000</v>
      </c>
      <c r="H33" s="41">
        <v>2955878</v>
      </c>
      <c r="I33" s="41">
        <f>H33+[1]Sheet4!$F$68</f>
        <v>2955878</v>
      </c>
      <c r="J33" s="44">
        <f t="shared" si="1"/>
        <v>10344122</v>
      </c>
    </row>
    <row r="34" spans="1:10" ht="30" customHeight="1" x14ac:dyDescent="0.3">
      <c r="A34" s="34" t="s">
        <v>150</v>
      </c>
      <c r="B34" s="37" t="s">
        <v>277</v>
      </c>
      <c r="C34" s="32">
        <v>1704000000</v>
      </c>
      <c r="D34" s="32">
        <v>185860000</v>
      </c>
      <c r="E34" s="32">
        <v>1889860000</v>
      </c>
      <c r="F34" s="33">
        <v>135864373</v>
      </c>
      <c r="G34" s="32">
        <v>12300000</v>
      </c>
      <c r="H34" s="41">
        <v>449314249</v>
      </c>
      <c r="I34" s="41">
        <f>H34+[1]Sheet4!$F$75</f>
        <v>449314249</v>
      </c>
      <c r="J34" s="32">
        <f>E34-I34</f>
        <v>1440545751</v>
      </c>
    </row>
    <row r="35" spans="1:10" ht="30" customHeight="1" x14ac:dyDescent="0.3">
      <c r="A35" s="34" t="s">
        <v>151</v>
      </c>
      <c r="B35" s="37" t="s">
        <v>278</v>
      </c>
      <c r="C35" s="32">
        <v>285000000</v>
      </c>
      <c r="D35" s="32">
        <v>56850000</v>
      </c>
      <c r="E35" s="32">
        <v>341850000</v>
      </c>
      <c r="F35" s="33">
        <v>20063287</v>
      </c>
      <c r="G35" s="32">
        <v>1023400</v>
      </c>
      <c r="H35" s="41">
        <v>68693380</v>
      </c>
      <c r="I35" s="41">
        <f>H35+[1]Sheet4!$F$78</f>
        <v>114149663</v>
      </c>
      <c r="J35" s="32">
        <f t="shared" ref="J35:J46" si="2">E35-I35</f>
        <v>227700337</v>
      </c>
    </row>
    <row r="36" spans="1:10" ht="30" customHeight="1" x14ac:dyDescent="0.3">
      <c r="A36" s="34" t="s">
        <v>152</v>
      </c>
      <c r="B36" s="37" t="s">
        <v>153</v>
      </c>
      <c r="C36" s="32">
        <v>105000000</v>
      </c>
      <c r="D36" s="32">
        <v>18150000</v>
      </c>
      <c r="E36" s="32">
        <v>123150000</v>
      </c>
      <c r="F36" s="33">
        <v>9133629</v>
      </c>
      <c r="G36" s="32">
        <v>1200000</v>
      </c>
      <c r="H36" s="41">
        <v>30669906</v>
      </c>
      <c r="I36" s="41">
        <f>H36+[1]Sheet4!$F$81</f>
        <v>30669906</v>
      </c>
      <c r="J36" s="32">
        <f t="shared" si="2"/>
        <v>92480094</v>
      </c>
    </row>
    <row r="37" spans="1:10" ht="30" customHeight="1" x14ac:dyDescent="0.3">
      <c r="A37" s="34" t="s">
        <v>154</v>
      </c>
      <c r="B37" s="37" t="s">
        <v>155</v>
      </c>
      <c r="C37" s="32"/>
      <c r="D37" s="32">
        <v>1190000</v>
      </c>
      <c r="E37" s="32">
        <v>1190000</v>
      </c>
      <c r="F37" s="32"/>
      <c r="G37" s="32">
        <v>30000</v>
      </c>
      <c r="H37" s="41">
        <v>90000</v>
      </c>
      <c r="I37" s="41">
        <f>H37+[1]Sheet4!$F$83</f>
        <v>1259235</v>
      </c>
      <c r="J37" s="32">
        <f t="shared" si="2"/>
        <v>-69235</v>
      </c>
    </row>
    <row r="38" spans="1:10" ht="30" customHeight="1" x14ac:dyDescent="0.3">
      <c r="A38" s="34" t="s">
        <v>156</v>
      </c>
      <c r="B38" s="38" t="s">
        <v>157</v>
      </c>
      <c r="C38" s="32">
        <v>4800000</v>
      </c>
      <c r="D38" s="32">
        <v>1550000</v>
      </c>
      <c r="E38" s="32">
        <v>6350000</v>
      </c>
      <c r="F38" s="33">
        <v>283207</v>
      </c>
      <c r="G38" s="32">
        <v>100000</v>
      </c>
      <c r="H38" s="41">
        <v>1144621</v>
      </c>
      <c r="I38" s="41">
        <f>H38+[1]Sheet4!$F$86</f>
        <v>1144621</v>
      </c>
      <c r="J38" s="32">
        <f t="shared" si="2"/>
        <v>5205379</v>
      </c>
    </row>
    <row r="39" spans="1:10" ht="30" customHeight="1" x14ac:dyDescent="0.3">
      <c r="A39" s="34" t="s">
        <v>158</v>
      </c>
      <c r="B39" s="38" t="s">
        <v>159</v>
      </c>
      <c r="C39" s="32">
        <v>3000000</v>
      </c>
      <c r="D39" s="32">
        <v>2800000</v>
      </c>
      <c r="E39" s="32">
        <v>5800000</v>
      </c>
      <c r="F39" s="33">
        <v>335868</v>
      </c>
      <c r="G39" s="32">
        <v>120000</v>
      </c>
      <c r="H39" s="41">
        <v>1351065</v>
      </c>
      <c r="I39" s="41">
        <f>H39+[1]Sheet4!$F$88</f>
        <v>1351065</v>
      </c>
      <c r="J39" s="32">
        <f t="shared" si="2"/>
        <v>4448935</v>
      </c>
    </row>
    <row r="40" spans="1:10" ht="30" customHeight="1" x14ac:dyDescent="0.3">
      <c r="A40" s="34" t="s">
        <v>160</v>
      </c>
      <c r="B40" s="37" t="s">
        <v>161</v>
      </c>
      <c r="C40" s="32">
        <v>176084948</v>
      </c>
      <c r="D40" s="32">
        <v>20610425</v>
      </c>
      <c r="E40" s="32">
        <v>196695373</v>
      </c>
      <c r="F40" s="33">
        <v>13741538</v>
      </c>
      <c r="G40" s="32">
        <v>1950000</v>
      </c>
      <c r="H40" s="41">
        <v>38001726</v>
      </c>
      <c r="I40" s="41">
        <f>H40+[1]Sheet4!$F$90</f>
        <v>38001726</v>
      </c>
      <c r="J40" s="32">
        <f t="shared" si="2"/>
        <v>158693647</v>
      </c>
    </row>
    <row r="41" spans="1:10" ht="30" customHeight="1" x14ac:dyDescent="0.3">
      <c r="A41" s="34" t="s">
        <v>162</v>
      </c>
      <c r="B41" s="37" t="s">
        <v>279</v>
      </c>
      <c r="C41" s="32">
        <v>10500000</v>
      </c>
      <c r="D41" s="32">
        <v>3400000</v>
      </c>
      <c r="E41" s="32">
        <v>13900000</v>
      </c>
      <c r="F41" s="33">
        <v>897899</v>
      </c>
      <c r="G41" s="32">
        <v>200000</v>
      </c>
      <c r="H41" s="41">
        <v>2820983</v>
      </c>
      <c r="I41" s="41">
        <f>H41+[1]Sheet4!$F$92</f>
        <v>2820983</v>
      </c>
      <c r="J41" s="32">
        <f t="shared" si="2"/>
        <v>11079017</v>
      </c>
    </row>
    <row r="42" spans="1:10" ht="30" customHeight="1" x14ac:dyDescent="0.3">
      <c r="A42" s="34" t="s">
        <v>163</v>
      </c>
      <c r="B42" s="37" t="s">
        <v>280</v>
      </c>
      <c r="C42" s="32">
        <v>2500000</v>
      </c>
      <c r="D42" s="32">
        <v>2500000</v>
      </c>
      <c r="E42" s="32">
        <v>5000000</v>
      </c>
      <c r="F42" s="33">
        <v>189745</v>
      </c>
      <c r="G42" s="32">
        <v>200000</v>
      </c>
      <c r="H42" s="41">
        <v>1169235</v>
      </c>
      <c r="I42" s="41">
        <f>H42+[1]Sheet4!$F$95</f>
        <v>1169235</v>
      </c>
      <c r="J42" s="32">
        <f t="shared" si="2"/>
        <v>3830765</v>
      </c>
    </row>
    <row r="43" spans="1:10" ht="30" customHeight="1" x14ac:dyDescent="0.3">
      <c r="A43" s="34" t="s">
        <v>164</v>
      </c>
      <c r="B43" s="37" t="s">
        <v>282</v>
      </c>
      <c r="C43" s="32"/>
      <c r="D43" s="32"/>
      <c r="E43" s="32"/>
      <c r="F43" s="32"/>
      <c r="G43" s="32"/>
      <c r="H43" s="41"/>
      <c r="I43" s="41"/>
      <c r="J43" s="32">
        <f t="shared" si="2"/>
        <v>0</v>
      </c>
    </row>
    <row r="44" spans="1:10" ht="30" customHeight="1" x14ac:dyDescent="0.3">
      <c r="A44" s="34" t="s">
        <v>165</v>
      </c>
      <c r="B44" s="37" t="s">
        <v>166</v>
      </c>
      <c r="C44" s="32">
        <v>2500000</v>
      </c>
      <c r="D44" s="32">
        <v>3450000</v>
      </c>
      <c r="E44" s="32">
        <v>5950000</v>
      </c>
      <c r="F44" s="33">
        <v>186691</v>
      </c>
      <c r="G44" s="32">
        <v>150000</v>
      </c>
      <c r="H44" s="41">
        <v>1010074</v>
      </c>
      <c r="I44" s="41">
        <f>H44+[1]Sheet4!$F$101</f>
        <v>44536413</v>
      </c>
      <c r="J44" s="32">
        <f t="shared" si="2"/>
        <v>-38586413</v>
      </c>
    </row>
    <row r="45" spans="1:10" ht="30" customHeight="1" x14ac:dyDescent="0.3">
      <c r="A45" s="34" t="s">
        <v>167</v>
      </c>
      <c r="B45" s="37" t="s">
        <v>168</v>
      </c>
      <c r="C45" s="32">
        <v>24000000</v>
      </c>
      <c r="D45" s="32">
        <v>2700000</v>
      </c>
      <c r="E45" s="32">
        <v>26700000</v>
      </c>
      <c r="F45" s="33">
        <v>2514426</v>
      </c>
      <c r="G45" s="32">
        <v>150000</v>
      </c>
      <c r="H45" s="41">
        <v>7747579</v>
      </c>
      <c r="I45" s="41">
        <f>H45+[1]Sheet4!$F$103</f>
        <v>18547579</v>
      </c>
      <c r="J45" s="32">
        <f t="shared" si="2"/>
        <v>8152421</v>
      </c>
    </row>
    <row r="46" spans="1:10" ht="30" customHeight="1" x14ac:dyDescent="0.3">
      <c r="A46" s="34" t="s">
        <v>169</v>
      </c>
      <c r="B46" s="37" t="s">
        <v>170</v>
      </c>
      <c r="C46" s="32">
        <v>17000000</v>
      </c>
      <c r="D46" s="32">
        <v>2380000</v>
      </c>
      <c r="E46" s="32">
        <v>19380000</v>
      </c>
      <c r="F46" s="33">
        <v>1209481</v>
      </c>
      <c r="G46" s="32">
        <v>200000</v>
      </c>
      <c r="H46" s="41">
        <v>4464634</v>
      </c>
      <c r="I46" s="41">
        <f>H46+[1]Sheet4!$F$105</f>
        <v>5514634</v>
      </c>
      <c r="J46" s="32">
        <f t="shared" si="2"/>
        <v>13865366</v>
      </c>
    </row>
    <row r="47" spans="1:10" ht="30" customHeight="1" x14ac:dyDescent="0.3">
      <c r="A47" s="34" t="s">
        <v>171</v>
      </c>
      <c r="B47" s="37" t="s">
        <v>281</v>
      </c>
      <c r="C47" s="32"/>
      <c r="D47" s="32">
        <v>9750000</v>
      </c>
      <c r="E47" s="32">
        <v>9750000</v>
      </c>
      <c r="F47" s="32"/>
      <c r="G47" s="32">
        <v>500000</v>
      </c>
      <c r="H47" s="41">
        <v>1500000</v>
      </c>
      <c r="I47" s="41">
        <f>H47+[1]Sheet4!$F$110</f>
        <v>2400000</v>
      </c>
      <c r="J47" s="32">
        <f>E47-I47</f>
        <v>7350000</v>
      </c>
    </row>
    <row r="48" spans="1:10" ht="30" customHeight="1" x14ac:dyDescent="0.3">
      <c r="A48" s="34" t="s">
        <v>172</v>
      </c>
      <c r="B48" s="37" t="s">
        <v>173</v>
      </c>
      <c r="C48" s="32">
        <v>37000000</v>
      </c>
      <c r="D48" s="32">
        <v>15700000</v>
      </c>
      <c r="E48" s="32">
        <v>52700000</v>
      </c>
      <c r="F48" s="33">
        <v>3128216</v>
      </c>
      <c r="G48" s="32">
        <v>400000</v>
      </c>
      <c r="H48" s="41">
        <v>10606398</v>
      </c>
      <c r="I48" s="41">
        <f>H48+[1]Sheet4!$F$113</f>
        <v>10606398</v>
      </c>
      <c r="J48" s="32">
        <f t="shared" ref="J48:J59" si="3">E48-I48</f>
        <v>42093602</v>
      </c>
    </row>
    <row r="49" spans="1:10" ht="30" customHeight="1" x14ac:dyDescent="0.3">
      <c r="A49" s="34" t="s">
        <v>174</v>
      </c>
      <c r="B49" s="37" t="s">
        <v>175</v>
      </c>
      <c r="C49" s="32"/>
      <c r="D49" s="32">
        <v>3600000</v>
      </c>
      <c r="E49" s="32">
        <v>3600000</v>
      </c>
      <c r="F49" s="32"/>
      <c r="G49" s="32">
        <v>300000</v>
      </c>
      <c r="H49" s="41">
        <v>900000</v>
      </c>
      <c r="I49" s="41">
        <f>H49+[1]Sheet4!$F$115</f>
        <v>900000</v>
      </c>
      <c r="J49" s="32">
        <f t="shared" si="3"/>
        <v>2700000</v>
      </c>
    </row>
    <row r="50" spans="1:10" ht="30" customHeight="1" x14ac:dyDescent="0.3">
      <c r="A50" s="34" t="s">
        <v>176</v>
      </c>
      <c r="B50" s="37" t="s">
        <v>177</v>
      </c>
      <c r="C50" s="32">
        <v>187000000</v>
      </c>
      <c r="D50" s="32">
        <v>1900000</v>
      </c>
      <c r="E50" s="32">
        <v>206000000</v>
      </c>
      <c r="F50" s="33">
        <v>12728992</v>
      </c>
      <c r="G50" s="32">
        <v>1500000</v>
      </c>
      <c r="H50" s="41">
        <v>43173434</v>
      </c>
      <c r="I50" s="41">
        <f>H50+[1]Sheet4!$F$117</f>
        <v>43173434</v>
      </c>
      <c r="J50" s="32">
        <f t="shared" si="3"/>
        <v>162826566</v>
      </c>
    </row>
    <row r="51" spans="1:10" ht="30" customHeight="1" x14ac:dyDescent="0.3">
      <c r="A51" s="34" t="s">
        <v>178</v>
      </c>
      <c r="B51" s="38" t="s">
        <v>179</v>
      </c>
      <c r="C51" s="32"/>
      <c r="D51" s="32">
        <v>67400000</v>
      </c>
      <c r="E51" s="32">
        <v>67400000</v>
      </c>
      <c r="F51" s="32"/>
      <c r="G51" s="32">
        <v>3500000</v>
      </c>
      <c r="H51" s="41">
        <v>10837500</v>
      </c>
      <c r="I51" s="41">
        <f>H51+[1]Sheet4!$F$119</f>
        <v>10837500</v>
      </c>
      <c r="J51" s="32">
        <f t="shared" si="3"/>
        <v>56562500</v>
      </c>
    </row>
    <row r="52" spans="1:10" ht="30" customHeight="1" x14ac:dyDescent="0.3">
      <c r="A52" s="34" t="s">
        <v>180</v>
      </c>
      <c r="B52" s="38" t="s">
        <v>181</v>
      </c>
      <c r="C52" s="32"/>
      <c r="D52" s="32">
        <v>4200000</v>
      </c>
      <c r="E52" s="32">
        <v>4200000</v>
      </c>
      <c r="F52" s="32"/>
      <c r="G52" s="32">
        <v>350000</v>
      </c>
      <c r="H52" s="41">
        <v>1050000</v>
      </c>
      <c r="I52" s="41">
        <f>H52+[1]Sheet4!$F$121</f>
        <v>4050000</v>
      </c>
      <c r="J52" s="32">
        <f t="shared" si="3"/>
        <v>150000</v>
      </c>
    </row>
    <row r="53" spans="1:10" ht="30" customHeight="1" x14ac:dyDescent="0.3">
      <c r="A53" s="34" t="s">
        <v>182</v>
      </c>
      <c r="B53" s="37" t="s">
        <v>283</v>
      </c>
      <c r="C53" s="32"/>
      <c r="D53" s="32">
        <v>5700000</v>
      </c>
      <c r="E53" s="32">
        <v>5700000</v>
      </c>
      <c r="F53" s="32"/>
      <c r="G53" s="32">
        <v>100000</v>
      </c>
      <c r="H53" s="41">
        <v>300000</v>
      </c>
      <c r="I53" s="41">
        <f>H53+[1]Sheet4!$F$123</f>
        <v>1800000</v>
      </c>
      <c r="J53" s="32">
        <f t="shared" si="3"/>
        <v>3900000</v>
      </c>
    </row>
    <row r="54" spans="1:10" ht="30" customHeight="1" x14ac:dyDescent="0.3">
      <c r="A54" s="34" t="s">
        <v>183</v>
      </c>
      <c r="B54" s="38" t="s">
        <v>184</v>
      </c>
      <c r="C54" s="32"/>
      <c r="D54" s="32">
        <v>4600000</v>
      </c>
      <c r="E54" s="32">
        <v>4600000</v>
      </c>
      <c r="F54" s="32"/>
      <c r="G54" s="32">
        <v>300000</v>
      </c>
      <c r="H54" s="41">
        <v>900000</v>
      </c>
      <c r="I54" s="41">
        <f>H54+[1]Sheet4!$F$126</f>
        <v>900000</v>
      </c>
      <c r="J54" s="32">
        <f t="shared" si="3"/>
        <v>3700000</v>
      </c>
    </row>
    <row r="55" spans="1:10" ht="30" customHeight="1" x14ac:dyDescent="0.3">
      <c r="A55" s="34" t="s">
        <v>185</v>
      </c>
      <c r="B55" s="37" t="s">
        <v>284</v>
      </c>
      <c r="C55" s="32">
        <v>1720000000</v>
      </c>
      <c r="D55" s="32">
        <v>148000000</v>
      </c>
      <c r="E55" s="32">
        <v>1868000000</v>
      </c>
      <c r="F55" s="33">
        <v>159247076</v>
      </c>
      <c r="G55" s="32">
        <v>7710000</v>
      </c>
      <c r="H55" s="41">
        <v>418913896</v>
      </c>
      <c r="I55" s="41">
        <f>H55+[1]Sheet4!$F$128</f>
        <v>418913896</v>
      </c>
      <c r="J55" s="32">
        <f t="shared" si="3"/>
        <v>1449086104</v>
      </c>
    </row>
    <row r="56" spans="1:10" ht="30" customHeight="1" x14ac:dyDescent="0.3">
      <c r="A56" s="34" t="s">
        <v>186</v>
      </c>
      <c r="B56" s="37" t="s">
        <v>187</v>
      </c>
      <c r="C56" s="32">
        <v>60000000</v>
      </c>
      <c r="D56" s="32">
        <v>6750000</v>
      </c>
      <c r="E56" s="32">
        <v>66750000</v>
      </c>
      <c r="F56" s="33">
        <v>5626733</v>
      </c>
      <c r="G56" s="32">
        <v>500000</v>
      </c>
      <c r="H56" s="41">
        <v>18633679</v>
      </c>
      <c r="I56" s="41">
        <f>H56+[1]Sheet4!$F$130</f>
        <v>18633679</v>
      </c>
      <c r="J56" s="32">
        <f t="shared" si="3"/>
        <v>48116321</v>
      </c>
    </row>
    <row r="57" spans="1:10" ht="30" customHeight="1" x14ac:dyDescent="0.3">
      <c r="A57" s="34" t="s">
        <v>188</v>
      </c>
      <c r="B57" s="37" t="s">
        <v>189</v>
      </c>
      <c r="C57" s="32">
        <v>2288000000</v>
      </c>
      <c r="D57" s="32">
        <v>278000000</v>
      </c>
      <c r="E57" s="32">
        <v>2566000000</v>
      </c>
      <c r="F57" s="33">
        <v>148297530</v>
      </c>
      <c r="G57" s="32">
        <v>5000000</v>
      </c>
      <c r="H57" s="41">
        <v>392036345</v>
      </c>
      <c r="I57" s="41">
        <f>H57+[1]Sheet4!$F$132</f>
        <v>392036345</v>
      </c>
      <c r="J57" s="32">
        <f t="shared" si="3"/>
        <v>2173963655</v>
      </c>
    </row>
    <row r="58" spans="1:10" ht="30" customHeight="1" x14ac:dyDescent="0.3">
      <c r="A58" s="34" t="s">
        <v>190</v>
      </c>
      <c r="B58" s="37" t="s">
        <v>285</v>
      </c>
      <c r="C58" s="44"/>
      <c r="D58" s="32">
        <v>25500000</v>
      </c>
      <c r="E58" s="32">
        <v>25500000</v>
      </c>
      <c r="F58" s="32"/>
      <c r="G58" s="32">
        <v>2000000</v>
      </c>
      <c r="H58" s="41">
        <v>6000000</v>
      </c>
      <c r="I58" s="41">
        <f>H58+[1]Sheet4!$F$134</f>
        <v>6000000</v>
      </c>
      <c r="J58" s="32">
        <f t="shared" si="3"/>
        <v>19500000</v>
      </c>
    </row>
    <row r="59" spans="1:10" ht="30" customHeight="1" x14ac:dyDescent="0.3">
      <c r="A59" s="39" t="s">
        <v>191</v>
      </c>
      <c r="B59" s="37" t="s">
        <v>192</v>
      </c>
      <c r="C59" s="44"/>
      <c r="D59" s="44">
        <v>10000000</v>
      </c>
      <c r="E59" s="32">
        <v>10000000</v>
      </c>
      <c r="F59" s="32"/>
      <c r="G59" s="32"/>
      <c r="H59" s="40"/>
      <c r="I59" s="40"/>
      <c r="J59" s="32">
        <f t="shared" si="3"/>
        <v>10000000</v>
      </c>
    </row>
    <row r="60" spans="1:10" ht="30" customHeight="1" x14ac:dyDescent="0.3">
      <c r="A60" s="34" t="s">
        <v>193</v>
      </c>
      <c r="B60" s="37" t="s">
        <v>194</v>
      </c>
      <c r="C60" s="32"/>
      <c r="D60" s="32">
        <v>14200000</v>
      </c>
      <c r="E60" s="32">
        <v>14200000</v>
      </c>
      <c r="F60" s="32"/>
      <c r="G60" s="32">
        <v>1000000</v>
      </c>
      <c r="H60" s="41">
        <v>3000000</v>
      </c>
      <c r="I60" s="41">
        <f>H60+[1]Sheet4!$F$144</f>
        <v>3000000</v>
      </c>
      <c r="J60" s="32">
        <f>E60-I60</f>
        <v>11200000</v>
      </c>
    </row>
    <row r="61" spans="1:10" ht="30" customHeight="1" x14ac:dyDescent="0.3">
      <c r="A61" s="34" t="s">
        <v>195</v>
      </c>
      <c r="B61" s="37" t="s">
        <v>196</v>
      </c>
      <c r="C61" s="32"/>
      <c r="D61" s="32">
        <v>8000000</v>
      </c>
      <c r="E61" s="32">
        <v>8000000</v>
      </c>
      <c r="F61" s="32"/>
      <c r="G61" s="32">
        <v>500000</v>
      </c>
      <c r="H61" s="41">
        <v>1500000</v>
      </c>
      <c r="I61" s="41">
        <f>H61+[1]Sheet4!$F$146</f>
        <v>1500000</v>
      </c>
      <c r="J61" s="32">
        <f t="shared" ref="J61:J74" si="4">E61-I61</f>
        <v>6500000</v>
      </c>
    </row>
    <row r="62" spans="1:10" ht="30" customHeight="1" x14ac:dyDescent="0.3">
      <c r="A62" s="34" t="s">
        <v>197</v>
      </c>
      <c r="B62" s="37" t="s">
        <v>286</v>
      </c>
      <c r="C62" s="32">
        <v>2400000</v>
      </c>
      <c r="D62" s="32">
        <v>2600000</v>
      </c>
      <c r="E62" s="32">
        <v>5000000</v>
      </c>
      <c r="F62" s="33">
        <v>214985</v>
      </c>
      <c r="G62" s="32">
        <v>179130</v>
      </c>
      <c r="H62" s="41">
        <v>1182347</v>
      </c>
      <c r="I62" s="41">
        <f>H62+[1]Sheet4!$F$148</f>
        <v>1182347</v>
      </c>
      <c r="J62" s="32">
        <f t="shared" si="4"/>
        <v>3817653</v>
      </c>
    </row>
    <row r="63" spans="1:10" ht="30" customHeight="1" x14ac:dyDescent="0.3">
      <c r="A63" s="34" t="s">
        <v>198</v>
      </c>
      <c r="B63" s="37" t="s">
        <v>199</v>
      </c>
      <c r="C63" s="32">
        <v>45000000</v>
      </c>
      <c r="D63" s="44">
        <v>279500000</v>
      </c>
      <c r="E63" s="32">
        <v>324500000</v>
      </c>
      <c r="F63" s="33">
        <v>4340632</v>
      </c>
      <c r="G63" s="32">
        <v>5000000</v>
      </c>
      <c r="H63" s="41">
        <v>25100675</v>
      </c>
      <c r="I63" s="41">
        <f>H63+[1]Sheet4!$F$150</f>
        <v>2626997300</v>
      </c>
      <c r="J63" s="32">
        <f t="shared" si="4"/>
        <v>-2302497300</v>
      </c>
    </row>
    <row r="64" spans="1:10" ht="30" customHeight="1" x14ac:dyDescent="0.3">
      <c r="A64" s="45" t="s">
        <v>200</v>
      </c>
      <c r="B64" s="37" t="s">
        <v>201</v>
      </c>
      <c r="C64" s="32"/>
      <c r="D64" s="44"/>
      <c r="E64" s="32"/>
      <c r="F64" s="32"/>
      <c r="G64" s="32"/>
      <c r="H64" s="40"/>
      <c r="I64" s="40"/>
      <c r="J64" s="32">
        <f t="shared" si="4"/>
        <v>0</v>
      </c>
    </row>
    <row r="65" spans="1:10" ht="30" customHeight="1" x14ac:dyDescent="0.3">
      <c r="A65" s="45" t="s">
        <v>202</v>
      </c>
      <c r="B65" s="37" t="s">
        <v>203</v>
      </c>
      <c r="C65" s="32"/>
      <c r="D65" s="44"/>
      <c r="E65" s="32"/>
      <c r="F65" s="32"/>
      <c r="G65" s="32"/>
      <c r="H65" s="40"/>
      <c r="I65" s="40"/>
      <c r="J65" s="32">
        <f>E65-I65</f>
        <v>0</v>
      </c>
    </row>
    <row r="66" spans="1:10" ht="30" customHeight="1" x14ac:dyDescent="0.3">
      <c r="A66" s="34" t="s">
        <v>204</v>
      </c>
      <c r="B66" s="37" t="s">
        <v>205</v>
      </c>
      <c r="C66" s="32">
        <v>1815312</v>
      </c>
      <c r="D66" s="32">
        <v>15000000</v>
      </c>
      <c r="E66" s="32">
        <v>16815312</v>
      </c>
      <c r="F66" s="32"/>
      <c r="G66" s="32"/>
      <c r="H66" s="40"/>
      <c r="I66" s="40"/>
      <c r="J66" s="32">
        <f t="shared" si="4"/>
        <v>16815312</v>
      </c>
    </row>
    <row r="67" spans="1:10" ht="30" customHeight="1" x14ac:dyDescent="0.3">
      <c r="A67" s="34" t="s">
        <v>206</v>
      </c>
      <c r="B67" s="37" t="s">
        <v>207</v>
      </c>
      <c r="C67" s="32">
        <v>534872934</v>
      </c>
      <c r="D67" s="44">
        <v>2603530779</v>
      </c>
      <c r="E67" s="32">
        <v>3138403713</v>
      </c>
      <c r="F67" s="33">
        <v>11407269</v>
      </c>
      <c r="G67" s="32">
        <v>30000000</v>
      </c>
      <c r="H67" s="40">
        <v>209709519</v>
      </c>
      <c r="I67" s="40">
        <f>H67+[1]Sheet4!$F$158</f>
        <v>209709519</v>
      </c>
      <c r="J67" s="32">
        <f t="shared" si="4"/>
        <v>2928694194</v>
      </c>
    </row>
    <row r="68" spans="1:10" ht="30" customHeight="1" x14ac:dyDescent="0.3">
      <c r="A68" s="34" t="s">
        <v>208</v>
      </c>
      <c r="B68" s="37" t="s">
        <v>209</v>
      </c>
      <c r="C68" s="32">
        <v>4000000</v>
      </c>
      <c r="D68" s="32">
        <v>31000000</v>
      </c>
      <c r="E68" s="32">
        <v>35000000</v>
      </c>
      <c r="F68" s="33">
        <v>218175</v>
      </c>
      <c r="G68" s="32">
        <v>300000</v>
      </c>
      <c r="H68" s="41">
        <v>1554526</v>
      </c>
      <c r="I68" s="41">
        <f>H68+[1]Sheet4!$F$160</f>
        <v>1554526</v>
      </c>
      <c r="J68" s="32">
        <f t="shared" si="4"/>
        <v>33445474</v>
      </c>
    </row>
    <row r="69" spans="1:10" ht="30" customHeight="1" x14ac:dyDescent="0.3">
      <c r="A69" s="34" t="s">
        <v>210</v>
      </c>
      <c r="B69" s="37" t="s">
        <v>287</v>
      </c>
      <c r="C69" s="32"/>
      <c r="D69" s="32">
        <v>6000000</v>
      </c>
      <c r="E69" s="32">
        <v>6000000</v>
      </c>
      <c r="F69" s="32"/>
      <c r="G69" s="32"/>
      <c r="H69" s="41"/>
      <c r="I69" s="41"/>
      <c r="J69" s="32">
        <f t="shared" si="4"/>
        <v>6000000</v>
      </c>
    </row>
    <row r="70" spans="1:10" ht="30" customHeight="1" x14ac:dyDescent="0.3">
      <c r="A70" s="34" t="s">
        <v>211</v>
      </c>
      <c r="B70" s="37" t="s">
        <v>212</v>
      </c>
      <c r="C70" s="32"/>
      <c r="D70" s="32">
        <v>1200000</v>
      </c>
      <c r="E70" s="32">
        <v>1200000</v>
      </c>
      <c r="F70" s="32"/>
      <c r="G70" s="32">
        <v>100000</v>
      </c>
      <c r="H70" s="41">
        <v>300000</v>
      </c>
      <c r="I70" s="41">
        <f>H70+[1]Sheet4!$F$164</f>
        <v>300000</v>
      </c>
      <c r="J70" s="32">
        <f t="shared" si="4"/>
        <v>900000</v>
      </c>
    </row>
    <row r="71" spans="1:10" ht="30" customHeight="1" x14ac:dyDescent="0.3">
      <c r="A71" s="43" t="s">
        <v>202</v>
      </c>
      <c r="B71" s="37" t="s">
        <v>213</v>
      </c>
      <c r="C71" s="32">
        <v>150000000</v>
      </c>
      <c r="D71" s="32">
        <v>112500000</v>
      </c>
      <c r="E71" s="32">
        <v>262500000</v>
      </c>
      <c r="F71" s="32"/>
      <c r="G71" s="32">
        <v>4000000</v>
      </c>
      <c r="H71" s="41">
        <v>9250000</v>
      </c>
      <c r="I71" s="41">
        <f>H71+[1]Sheet4!$F$166</f>
        <v>9250000</v>
      </c>
      <c r="J71" s="32">
        <f t="shared" si="4"/>
        <v>253250000</v>
      </c>
    </row>
    <row r="72" spans="1:10" ht="30" customHeight="1" x14ac:dyDescent="0.3">
      <c r="A72" s="43" t="s">
        <v>214</v>
      </c>
      <c r="B72" s="37" t="s">
        <v>215</v>
      </c>
      <c r="C72" s="32"/>
      <c r="D72" s="32">
        <v>8000000</v>
      </c>
      <c r="E72" s="32">
        <v>8000000</v>
      </c>
      <c r="F72" s="32"/>
      <c r="G72" s="32">
        <v>200000</v>
      </c>
      <c r="H72" s="41">
        <v>600000</v>
      </c>
      <c r="I72" s="41">
        <f>H72+[1]Sheet4!$F$168</f>
        <v>600000</v>
      </c>
      <c r="J72" s="32">
        <f t="shared" si="4"/>
        <v>7400000</v>
      </c>
    </row>
    <row r="73" spans="1:10" ht="30" customHeight="1" x14ac:dyDescent="0.3">
      <c r="A73" s="43" t="s">
        <v>216</v>
      </c>
      <c r="B73" s="37" t="s">
        <v>217</v>
      </c>
      <c r="C73" s="32"/>
      <c r="D73" s="32">
        <v>3280000</v>
      </c>
      <c r="E73" s="32">
        <v>3280000</v>
      </c>
      <c r="F73" s="32"/>
      <c r="G73" s="32"/>
      <c r="H73" s="41"/>
      <c r="I73" s="41"/>
      <c r="J73" s="32">
        <f t="shared" si="4"/>
        <v>3280000</v>
      </c>
    </row>
    <row r="74" spans="1:10" ht="30" customHeight="1" thickBot="1" x14ac:dyDescent="0.35">
      <c r="A74" s="35"/>
      <c r="B74" s="46" t="s">
        <v>218</v>
      </c>
      <c r="C74" s="32">
        <v>6000000</v>
      </c>
      <c r="D74" s="47">
        <v>60000000</v>
      </c>
      <c r="E74" s="47">
        <v>66000000</v>
      </c>
      <c r="F74" s="47"/>
      <c r="G74" s="47">
        <v>500000</v>
      </c>
      <c r="H74" s="48">
        <v>1250000</v>
      </c>
      <c r="I74" s="48">
        <f>H74+[1]Sheet4!$F$172</f>
        <v>1250000</v>
      </c>
      <c r="J74" s="47">
        <f t="shared" si="4"/>
        <v>64750000</v>
      </c>
    </row>
    <row r="75" spans="1:10" ht="30" customHeight="1" thickBot="1" x14ac:dyDescent="0.35">
      <c r="A75" s="49"/>
      <c r="B75" s="50" t="s">
        <v>100</v>
      </c>
      <c r="C75" s="55">
        <f>SUM(C8:C74)</f>
        <v>10768821913</v>
      </c>
      <c r="D75" s="56">
        <v>4893684204</v>
      </c>
      <c r="E75" s="56">
        <v>15723862117</v>
      </c>
      <c r="F75" s="56">
        <v>817720674</v>
      </c>
      <c r="G75" s="56">
        <v>130534976</v>
      </c>
      <c r="H75" s="57">
        <v>2827322199</v>
      </c>
      <c r="I75" s="57">
        <f>H75+[1]Sheet4!$F$173</f>
        <v>2827322199</v>
      </c>
      <c r="J75" s="58">
        <f>E75-I75</f>
        <v>12896539918</v>
      </c>
    </row>
  </sheetData>
  <mergeCells count="14">
    <mergeCell ref="A26:B26"/>
    <mergeCell ref="A1:J3"/>
    <mergeCell ref="A4:J4"/>
    <mergeCell ref="A5:A7"/>
    <mergeCell ref="B5:B7"/>
    <mergeCell ref="C6:C7"/>
    <mergeCell ref="D6:D7"/>
    <mergeCell ref="E6:E7"/>
    <mergeCell ref="H6:H7"/>
    <mergeCell ref="J6:J7"/>
    <mergeCell ref="F6:F7"/>
    <mergeCell ref="G6:G7"/>
    <mergeCell ref="I6:I7"/>
    <mergeCell ref="C5:J5"/>
  </mergeCells>
  <pageMargins left="0.72" right="0.68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14999847407452621"/>
  </sheetPr>
  <dimension ref="A1:H22"/>
  <sheetViews>
    <sheetView view="pageBreakPreview" zoomScale="80" zoomScaleSheetLayoutView="80" workbookViewId="0">
      <pane ySplit="3" topLeftCell="A4" activePane="bottomLeft" state="frozen"/>
      <selection pane="bottomLeft" activeCell="A11" sqref="A11:B11"/>
    </sheetView>
  </sheetViews>
  <sheetFormatPr defaultRowHeight="16.5" x14ac:dyDescent="0.3"/>
  <cols>
    <col min="1" max="1" width="28.375" customWidth="1"/>
    <col min="2" max="2" width="37.5" customWidth="1"/>
    <col min="3" max="3" width="20.625" customWidth="1"/>
    <col min="4" max="4" width="0.125" customWidth="1"/>
    <col min="5" max="5" width="0.5" customWidth="1"/>
    <col min="6" max="6" width="20.5" customWidth="1"/>
    <col min="7" max="7" width="22.75" customWidth="1"/>
    <col min="8" max="8" width="19.875" customWidth="1"/>
  </cols>
  <sheetData>
    <row r="1" spans="1:8" ht="98.25" customHeight="1" thickBot="1" x14ac:dyDescent="0.35">
      <c r="A1" s="189" t="s">
        <v>219</v>
      </c>
      <c r="B1" s="190"/>
      <c r="C1" s="190"/>
      <c r="D1" s="190"/>
      <c r="E1" s="190"/>
      <c r="F1" s="190"/>
      <c r="G1" s="190"/>
      <c r="H1" s="191"/>
    </row>
    <row r="2" spans="1:8" ht="19.5" thickBot="1" x14ac:dyDescent="0.35">
      <c r="A2" s="192" t="s">
        <v>32</v>
      </c>
      <c r="B2" s="193"/>
      <c r="C2" s="193"/>
      <c r="D2" s="193"/>
      <c r="E2" s="193"/>
      <c r="F2" s="193"/>
      <c r="G2" s="193"/>
      <c r="H2" s="194"/>
    </row>
    <row r="3" spans="1:8" ht="57" thickBot="1" x14ac:dyDescent="0.35">
      <c r="A3" s="195" t="s">
        <v>26</v>
      </c>
      <c r="B3" s="196"/>
      <c r="C3" s="20" t="s">
        <v>0</v>
      </c>
      <c r="D3" s="21" t="s">
        <v>263</v>
      </c>
      <c r="E3" s="21" t="s">
        <v>264</v>
      </c>
      <c r="F3" s="21" t="s">
        <v>257</v>
      </c>
      <c r="G3" s="21" t="s">
        <v>262</v>
      </c>
      <c r="H3" s="20" t="s">
        <v>27</v>
      </c>
    </row>
    <row r="4" spans="1:8" ht="30" customHeight="1" thickBot="1" x14ac:dyDescent="0.35">
      <c r="A4" s="197" t="s">
        <v>220</v>
      </c>
      <c r="B4" s="198"/>
      <c r="C4" s="59">
        <v>10259840</v>
      </c>
      <c r="D4" s="59">
        <v>438320</v>
      </c>
      <c r="E4" s="59"/>
      <c r="F4" s="59">
        <v>1314961</v>
      </c>
      <c r="G4" s="59">
        <f>F4+[1]Sheet5!$D$4</f>
        <v>2629922</v>
      </c>
      <c r="H4" s="59">
        <f t="shared" ref="H4:H9" si="0">C4-G4</f>
        <v>7629918</v>
      </c>
    </row>
    <row r="5" spans="1:8" ht="30" customHeight="1" thickBot="1" x14ac:dyDescent="0.35">
      <c r="A5" s="197" t="s">
        <v>221</v>
      </c>
      <c r="B5" s="198"/>
      <c r="C5" s="59">
        <v>10259840</v>
      </c>
      <c r="D5" s="59">
        <v>438320</v>
      </c>
      <c r="E5" s="59"/>
      <c r="F5" s="59">
        <v>1314961</v>
      </c>
      <c r="G5" s="59">
        <f>F5+[1]Sheet5!$D$5</f>
        <v>2629922</v>
      </c>
      <c r="H5" s="59">
        <f t="shared" si="0"/>
        <v>7629918</v>
      </c>
    </row>
    <row r="6" spans="1:8" ht="30" customHeight="1" thickBot="1" x14ac:dyDescent="0.35">
      <c r="A6" s="197" t="s">
        <v>222</v>
      </c>
      <c r="B6" s="198"/>
      <c r="C6" s="59">
        <v>5259840</v>
      </c>
      <c r="D6" s="59">
        <v>438320</v>
      </c>
      <c r="E6" s="59"/>
      <c r="F6" s="59">
        <v>1314961</v>
      </c>
      <c r="G6" s="59">
        <f>F6+[1]Sheet5!$D$6</f>
        <v>2629922</v>
      </c>
      <c r="H6" s="59">
        <f t="shared" si="0"/>
        <v>2629918</v>
      </c>
    </row>
    <row r="7" spans="1:8" ht="30" customHeight="1" thickBot="1" x14ac:dyDescent="0.35">
      <c r="A7" s="197" t="s">
        <v>223</v>
      </c>
      <c r="B7" s="198"/>
      <c r="C7" s="59">
        <v>27336300</v>
      </c>
      <c r="D7" s="59">
        <v>2272451</v>
      </c>
      <c r="E7" s="59"/>
      <c r="F7" s="59">
        <v>6811778</v>
      </c>
      <c r="G7" s="59">
        <f>F7+[1]Sheet5!$D$7</f>
        <v>13623556</v>
      </c>
      <c r="H7" s="59">
        <f t="shared" si="0"/>
        <v>13712744</v>
      </c>
    </row>
    <row r="8" spans="1:8" ht="30" customHeight="1" thickBot="1" x14ac:dyDescent="0.35">
      <c r="A8" s="197" t="s">
        <v>248</v>
      </c>
      <c r="B8" s="198"/>
      <c r="C8" s="59">
        <v>27336300</v>
      </c>
      <c r="D8" s="59"/>
      <c r="E8" s="59"/>
      <c r="F8" s="59"/>
      <c r="G8" s="59"/>
      <c r="H8" s="59">
        <f t="shared" si="0"/>
        <v>27336300</v>
      </c>
    </row>
    <row r="9" spans="1:8" ht="30" customHeight="1" thickBot="1" x14ac:dyDescent="0.35">
      <c r="A9" s="197" t="s">
        <v>224</v>
      </c>
      <c r="B9" s="198"/>
      <c r="C9" s="59">
        <v>27336300</v>
      </c>
      <c r="D9" s="59">
        <v>1770989</v>
      </c>
      <c r="E9" s="59"/>
      <c r="F9" s="59">
        <v>5312967</v>
      </c>
      <c r="G9" s="59">
        <f>F9+[1]Sheet5!$D$9</f>
        <v>10625934</v>
      </c>
      <c r="H9" s="59">
        <f t="shared" si="0"/>
        <v>16710366</v>
      </c>
    </row>
    <row r="10" spans="1:8" ht="30" customHeight="1" thickBot="1" x14ac:dyDescent="0.35">
      <c r="A10" s="183" t="s">
        <v>225</v>
      </c>
      <c r="B10" s="184"/>
      <c r="C10" s="59">
        <v>0</v>
      </c>
      <c r="D10" s="59"/>
      <c r="E10" s="59"/>
      <c r="F10" s="59"/>
      <c r="G10" s="59"/>
      <c r="H10" s="59">
        <f t="shared" ref="H10:H22" si="1">C10-G10</f>
        <v>0</v>
      </c>
    </row>
    <row r="11" spans="1:8" ht="30" customHeight="1" thickBot="1" x14ac:dyDescent="0.35">
      <c r="A11" s="183" t="s">
        <v>226</v>
      </c>
      <c r="B11" s="184"/>
      <c r="C11" s="59">
        <v>5259840</v>
      </c>
      <c r="D11" s="59">
        <v>438320</v>
      </c>
      <c r="E11" s="59"/>
      <c r="F11" s="59">
        <v>1314961</v>
      </c>
      <c r="G11" s="59">
        <f>F11+[1]Sheet5!$D$11</f>
        <v>2629922</v>
      </c>
      <c r="H11" s="59">
        <f t="shared" si="1"/>
        <v>2629918</v>
      </c>
    </row>
    <row r="12" spans="1:8" ht="30" customHeight="1" thickBot="1" x14ac:dyDescent="0.35">
      <c r="A12" s="187" t="s">
        <v>227</v>
      </c>
      <c r="B12" s="188"/>
      <c r="C12" s="59">
        <v>27336288</v>
      </c>
      <c r="D12" s="59">
        <v>2266882</v>
      </c>
      <c r="E12" s="59"/>
      <c r="F12" s="59">
        <v>6789502</v>
      </c>
      <c r="G12" s="59">
        <f>F12+[1]Sheet5!$D$12</f>
        <v>13579004</v>
      </c>
      <c r="H12" s="59">
        <f t="shared" si="1"/>
        <v>13757284</v>
      </c>
    </row>
    <row r="13" spans="1:8" ht="30" customHeight="1" thickBot="1" x14ac:dyDescent="0.35">
      <c r="A13" s="183" t="s">
        <v>228</v>
      </c>
      <c r="B13" s="184"/>
      <c r="C13" s="59">
        <v>8710000000</v>
      </c>
      <c r="D13" s="59">
        <v>297227408</v>
      </c>
      <c r="E13" s="59"/>
      <c r="F13" s="59">
        <v>1865114206</v>
      </c>
      <c r="G13" s="59">
        <f>F13+[1]Sheet5!$D$13</f>
        <v>2726308515</v>
      </c>
      <c r="H13" s="59">
        <f t="shared" si="1"/>
        <v>5983691485</v>
      </c>
    </row>
    <row r="14" spans="1:8" ht="30" customHeight="1" thickBot="1" x14ac:dyDescent="0.35">
      <c r="A14" s="183" t="s">
        <v>229</v>
      </c>
      <c r="B14" s="184"/>
      <c r="C14" s="59">
        <v>0</v>
      </c>
      <c r="D14" s="59"/>
      <c r="E14" s="59"/>
      <c r="F14" s="59"/>
      <c r="G14" s="59"/>
      <c r="H14" s="59">
        <f t="shared" si="1"/>
        <v>0</v>
      </c>
    </row>
    <row r="15" spans="1:8" ht="30" customHeight="1" thickBot="1" x14ac:dyDescent="0.35">
      <c r="A15" s="183" t="s">
        <v>249</v>
      </c>
      <c r="B15" s="184"/>
      <c r="C15" s="59">
        <v>38845948</v>
      </c>
      <c r="D15" s="59">
        <v>1770989</v>
      </c>
      <c r="E15" s="59"/>
      <c r="F15" s="59">
        <v>5312967</v>
      </c>
      <c r="G15" s="59">
        <f>F15+[1]Sheet5!$D$15</f>
        <v>10625934</v>
      </c>
      <c r="H15" s="59">
        <f t="shared" si="1"/>
        <v>28220014</v>
      </c>
    </row>
    <row r="16" spans="1:8" ht="30" customHeight="1" thickBot="1" x14ac:dyDescent="0.35">
      <c r="A16" s="183" t="s">
        <v>230</v>
      </c>
      <c r="B16" s="184"/>
      <c r="C16" s="59">
        <v>27336288</v>
      </c>
      <c r="D16" s="59"/>
      <c r="E16" s="59"/>
      <c r="F16" s="59"/>
      <c r="G16" s="59"/>
      <c r="H16" s="59">
        <f t="shared" si="1"/>
        <v>27336288</v>
      </c>
    </row>
    <row r="17" spans="1:8" ht="30" customHeight="1" thickBot="1" x14ac:dyDescent="0.35">
      <c r="A17" s="183" t="s">
        <v>231</v>
      </c>
      <c r="B17" s="184"/>
      <c r="C17" s="59">
        <v>27336288</v>
      </c>
      <c r="D17" s="59"/>
      <c r="E17" s="59"/>
      <c r="F17" s="59"/>
      <c r="G17" s="59"/>
      <c r="H17" s="59">
        <f t="shared" si="1"/>
        <v>27336288</v>
      </c>
    </row>
    <row r="18" spans="1:8" ht="30" customHeight="1" thickBot="1" x14ac:dyDescent="0.35">
      <c r="A18" s="183" t="s">
        <v>232</v>
      </c>
      <c r="B18" s="184"/>
      <c r="C18" s="59">
        <v>1084834940</v>
      </c>
      <c r="D18" s="59"/>
      <c r="E18" s="59">
        <v>32996092</v>
      </c>
      <c r="F18" s="59">
        <v>98988276</v>
      </c>
      <c r="G18" s="59">
        <f>F18+[1]Sheet5!$D$18</f>
        <v>98988276</v>
      </c>
      <c r="H18" s="59">
        <f t="shared" si="1"/>
        <v>985846664</v>
      </c>
    </row>
    <row r="19" spans="1:8" ht="30" customHeight="1" thickBot="1" x14ac:dyDescent="0.35">
      <c r="A19" s="183" t="s">
        <v>233</v>
      </c>
      <c r="B19" s="184"/>
      <c r="C19" s="59">
        <v>4241440041</v>
      </c>
      <c r="D19" s="59"/>
      <c r="E19" s="59">
        <v>264239440</v>
      </c>
      <c r="F19" s="59">
        <v>676368553</v>
      </c>
      <c r="G19" s="59">
        <f>F19+[1]Sheet5!$D$19</f>
        <v>676368553</v>
      </c>
      <c r="H19" s="59">
        <f t="shared" si="1"/>
        <v>3565071488</v>
      </c>
    </row>
    <row r="20" spans="1:8" ht="30" customHeight="1" thickBot="1" x14ac:dyDescent="0.35">
      <c r="A20" s="183" t="s">
        <v>234</v>
      </c>
      <c r="B20" s="184"/>
      <c r="C20" s="59">
        <v>3765010471</v>
      </c>
      <c r="D20" s="59">
        <v>125295663</v>
      </c>
      <c r="E20" s="59"/>
      <c r="F20" s="59">
        <v>309978386</v>
      </c>
      <c r="G20" s="59">
        <f>F20+[1]Sheet5!$D$20</f>
        <v>688121439</v>
      </c>
      <c r="H20" s="59">
        <f t="shared" si="1"/>
        <v>3076889032</v>
      </c>
    </row>
    <row r="21" spans="1:8" ht="30" customHeight="1" thickBot="1" x14ac:dyDescent="0.35">
      <c r="A21" s="183" t="s">
        <v>235</v>
      </c>
      <c r="B21" s="184"/>
      <c r="C21" s="59">
        <v>118855000</v>
      </c>
      <c r="D21" s="59"/>
      <c r="E21" s="59">
        <v>4249457</v>
      </c>
      <c r="F21" s="59">
        <v>12717699</v>
      </c>
      <c r="G21" s="59">
        <f>F21+[1]Sheet5!$D$21</f>
        <v>25631532</v>
      </c>
      <c r="H21" s="59">
        <f t="shared" si="1"/>
        <v>93223468</v>
      </c>
    </row>
    <row r="22" spans="1:8" ht="30" customHeight="1" thickBot="1" x14ac:dyDescent="0.35">
      <c r="A22" s="185" t="s">
        <v>28</v>
      </c>
      <c r="B22" s="186"/>
      <c r="C22" s="24">
        <f>SUM(C4:C21)</f>
        <v>18154043524</v>
      </c>
      <c r="D22" s="24">
        <f>SUM(D4:D21)</f>
        <v>432357662</v>
      </c>
      <c r="E22" s="24">
        <f>SUM(E17:E21)</f>
        <v>301484989</v>
      </c>
      <c r="F22" s="24">
        <f>SUM(F4:F21)</f>
        <v>2992654178</v>
      </c>
      <c r="G22" s="24">
        <f>F22+[1]Sheet5!$D$22</f>
        <v>4274392431</v>
      </c>
      <c r="H22" s="24">
        <f t="shared" si="1"/>
        <v>13879651093</v>
      </c>
    </row>
  </sheetData>
  <mergeCells count="22">
    <mergeCell ref="A12:B12"/>
    <mergeCell ref="A1:H1"/>
    <mergeCell ref="A2:H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ageMargins left="1.18" right="0.32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T37"/>
  <sheetViews>
    <sheetView tabSelected="1" view="pageBreakPreview" zoomScale="80" zoomScaleNormal="80" zoomScaleSheetLayoutView="80" workbookViewId="0">
      <pane ySplit="2" topLeftCell="A4" activePane="bottomLeft" state="frozen"/>
      <selection pane="bottomLeft" activeCell="B2" sqref="B2"/>
    </sheetView>
  </sheetViews>
  <sheetFormatPr defaultRowHeight="60" customHeight="1" x14ac:dyDescent="0.3"/>
  <cols>
    <col min="1" max="1" width="28.875" customWidth="1"/>
    <col min="2" max="2" width="53.375" customWidth="1"/>
    <col min="3" max="3" width="23.875" customWidth="1"/>
    <col min="4" max="4" width="22.5" customWidth="1"/>
    <col min="5" max="5" width="22.375" customWidth="1"/>
    <col min="6" max="6" width="29.25" customWidth="1"/>
    <col min="9" max="9" width="12.625" customWidth="1"/>
    <col min="10" max="10" width="28.5" customWidth="1"/>
  </cols>
  <sheetData>
    <row r="1" spans="1:20" s="14" customFormat="1" ht="88.5" customHeight="1" thickBot="1" x14ac:dyDescent="0.35">
      <c r="A1" s="199" t="s">
        <v>247</v>
      </c>
      <c r="B1" s="200"/>
      <c r="C1" s="200"/>
      <c r="D1" s="200"/>
      <c r="E1" s="200"/>
      <c r="F1" s="201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60" customHeight="1" thickBot="1" x14ac:dyDescent="0.35">
      <c r="A2" s="25" t="s">
        <v>33</v>
      </c>
      <c r="B2" s="26" t="s">
        <v>236</v>
      </c>
      <c r="C2" s="27" t="s">
        <v>237</v>
      </c>
      <c r="D2" s="27" t="s">
        <v>260</v>
      </c>
      <c r="E2" s="28" t="s">
        <v>261</v>
      </c>
      <c r="F2" s="29" t="s">
        <v>27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0" customHeight="1" x14ac:dyDescent="0.3">
      <c r="A3" s="122" t="s">
        <v>57</v>
      </c>
      <c r="B3" s="123" t="s">
        <v>288</v>
      </c>
      <c r="C3" s="124">
        <v>7720860611</v>
      </c>
      <c r="D3" s="30">
        <v>525150000</v>
      </c>
      <c r="E3" s="31">
        <f>[1]Sheet6!$D$3+D3</f>
        <v>525150000</v>
      </c>
      <c r="F3" s="125">
        <f t="shared" ref="F3:F37" si="0">C3-E3</f>
        <v>7195710611</v>
      </c>
    </row>
    <row r="4" spans="1:20" ht="30" customHeight="1" x14ac:dyDescent="0.3">
      <c r="A4" s="126" t="s">
        <v>95</v>
      </c>
      <c r="B4" s="127" t="s">
        <v>310</v>
      </c>
      <c r="C4" s="125">
        <v>1929500000</v>
      </c>
      <c r="D4" s="125">
        <v>556817346</v>
      </c>
      <c r="E4" s="125">
        <f>D4+[1]Sheet6!$D$4</f>
        <v>575017346</v>
      </c>
      <c r="F4" s="125">
        <f t="shared" si="0"/>
        <v>1354482654</v>
      </c>
      <c r="L4" s="2"/>
      <c r="M4" s="2"/>
      <c r="N4" s="2"/>
      <c r="O4" s="2"/>
      <c r="P4" s="2"/>
      <c r="Q4" s="2"/>
      <c r="R4" s="2"/>
      <c r="S4" s="2"/>
      <c r="T4" s="2"/>
    </row>
    <row r="5" spans="1:20" ht="30" customHeight="1" x14ac:dyDescent="0.3">
      <c r="A5" s="126" t="s">
        <v>87</v>
      </c>
      <c r="B5" s="127" t="s">
        <v>88</v>
      </c>
      <c r="C5" s="125">
        <v>1416000000</v>
      </c>
      <c r="D5" s="125">
        <v>12000000</v>
      </c>
      <c r="E5" s="125">
        <f>D5+[1]Sheet6!$D$5</f>
        <v>14000000</v>
      </c>
      <c r="F5" s="125">
        <f t="shared" si="0"/>
        <v>1402000000</v>
      </c>
      <c r="L5" s="2"/>
      <c r="M5" s="2"/>
      <c r="N5" s="2"/>
      <c r="O5" s="2"/>
      <c r="P5" s="2"/>
      <c r="Q5" s="2"/>
      <c r="R5" s="2"/>
      <c r="S5" s="2"/>
      <c r="T5" s="2"/>
    </row>
    <row r="6" spans="1:20" ht="30" customHeight="1" x14ac:dyDescent="0.3">
      <c r="A6" s="126" t="s">
        <v>59</v>
      </c>
      <c r="B6" s="127" t="s">
        <v>289</v>
      </c>
      <c r="C6" s="125">
        <v>3047000000</v>
      </c>
      <c r="D6" s="125">
        <v>888000000</v>
      </c>
      <c r="E6" s="125">
        <f>D6+[1]Sheet6!$D$6</f>
        <v>1776000000</v>
      </c>
      <c r="F6" s="125">
        <f t="shared" si="0"/>
        <v>1271000000</v>
      </c>
      <c r="L6" s="3"/>
      <c r="M6" s="3"/>
      <c r="N6" s="3"/>
      <c r="O6" s="3"/>
      <c r="P6" s="3"/>
      <c r="Q6" s="3"/>
      <c r="R6" s="3"/>
      <c r="S6" s="3"/>
      <c r="T6" s="3"/>
    </row>
    <row r="7" spans="1:20" ht="30" customHeight="1" x14ac:dyDescent="0.3">
      <c r="A7" s="126" t="s">
        <v>117</v>
      </c>
      <c r="B7" s="127" t="s">
        <v>290</v>
      </c>
      <c r="C7" s="125">
        <v>1955000000</v>
      </c>
      <c r="D7" s="125">
        <v>191690256</v>
      </c>
      <c r="E7" s="125">
        <f>D7+[1]Sheet6!$D$7</f>
        <v>307326876</v>
      </c>
      <c r="F7" s="125">
        <f t="shared" si="0"/>
        <v>1647673124</v>
      </c>
      <c r="L7" s="3"/>
      <c r="M7" s="3"/>
      <c r="N7" s="3"/>
      <c r="O7" s="3"/>
      <c r="P7" s="3"/>
      <c r="Q7" s="3"/>
      <c r="R7" s="3"/>
      <c r="S7" s="3"/>
      <c r="T7" s="3"/>
    </row>
    <row r="8" spans="1:20" ht="30" customHeight="1" thickBot="1" x14ac:dyDescent="0.35">
      <c r="A8" s="128" t="s">
        <v>76</v>
      </c>
      <c r="B8" s="129" t="s">
        <v>77</v>
      </c>
      <c r="C8" s="130">
        <v>11467000000</v>
      </c>
      <c r="D8" s="130">
        <v>731325919</v>
      </c>
      <c r="E8" s="130">
        <f>D8+[1]Sheet6!$D$8</f>
        <v>1702582720</v>
      </c>
      <c r="F8" s="130">
        <f t="shared" si="0"/>
        <v>9764417280</v>
      </c>
      <c r="L8" s="3"/>
      <c r="M8" s="3"/>
      <c r="N8" s="3"/>
      <c r="O8" s="3"/>
      <c r="P8" s="3"/>
      <c r="Q8" s="3"/>
      <c r="R8" s="3"/>
      <c r="S8" s="3"/>
      <c r="T8" s="3"/>
    </row>
    <row r="9" spans="1:20" ht="30" customHeight="1" thickBot="1" x14ac:dyDescent="0.35">
      <c r="A9" s="204" t="s">
        <v>238</v>
      </c>
      <c r="B9" s="205"/>
      <c r="C9" s="131">
        <f>SUM(C3:C8)</f>
        <v>27535360611</v>
      </c>
      <c r="D9" s="131">
        <f>SUM(D3:D8)</f>
        <v>2904983521</v>
      </c>
      <c r="E9" s="131">
        <f>D9+[1]Sheet6!$D$9</f>
        <v>4900076942</v>
      </c>
      <c r="F9" s="131">
        <f t="shared" si="0"/>
        <v>22635283669</v>
      </c>
      <c r="G9" s="4"/>
      <c r="H9" s="4"/>
      <c r="I9" s="4"/>
      <c r="J9" s="4"/>
      <c r="K9" s="4"/>
      <c r="L9" s="5"/>
      <c r="M9" s="5"/>
      <c r="N9" s="5"/>
      <c r="O9" s="5"/>
      <c r="P9" s="5"/>
      <c r="Q9" s="5"/>
      <c r="R9" s="5"/>
      <c r="S9" s="5"/>
      <c r="T9" s="5"/>
    </row>
    <row r="10" spans="1:20" ht="30" customHeight="1" x14ac:dyDescent="0.3">
      <c r="A10" s="132" t="s">
        <v>61</v>
      </c>
      <c r="B10" s="127" t="s">
        <v>291</v>
      </c>
      <c r="C10" s="125">
        <v>11699907585</v>
      </c>
      <c r="D10" s="125">
        <v>265803307</v>
      </c>
      <c r="E10" s="124">
        <f>D10+[1]Sheet6!$D$10</f>
        <v>982337862</v>
      </c>
      <c r="F10" s="124">
        <f t="shared" si="0"/>
        <v>10717569723</v>
      </c>
      <c r="L10" s="3"/>
      <c r="M10" s="3"/>
      <c r="N10" s="3"/>
      <c r="O10" s="3"/>
      <c r="P10" s="3"/>
      <c r="Q10" s="3"/>
      <c r="R10" s="3"/>
      <c r="S10" s="3"/>
      <c r="T10" s="3"/>
    </row>
    <row r="11" spans="1:20" ht="30" customHeight="1" x14ac:dyDescent="0.3">
      <c r="A11" s="132" t="s">
        <v>63</v>
      </c>
      <c r="B11" s="127" t="s">
        <v>292</v>
      </c>
      <c r="C11" s="125">
        <v>4987777386</v>
      </c>
      <c r="D11" s="125">
        <v>14000000</v>
      </c>
      <c r="E11" s="125">
        <f>D11+[1]Sheet6!$D$11</f>
        <v>20000000</v>
      </c>
      <c r="F11" s="125">
        <f t="shared" si="0"/>
        <v>4967777386</v>
      </c>
      <c r="L11" s="3"/>
      <c r="M11" s="3"/>
      <c r="N11" s="3"/>
      <c r="O11" s="3"/>
      <c r="P11" s="3"/>
      <c r="Q11" s="3"/>
      <c r="R11" s="3"/>
      <c r="S11" s="3"/>
      <c r="T11" s="3"/>
    </row>
    <row r="12" spans="1:20" ht="30" customHeight="1" x14ac:dyDescent="0.3">
      <c r="A12" s="132" t="s">
        <v>188</v>
      </c>
      <c r="B12" s="127" t="s">
        <v>293</v>
      </c>
      <c r="C12" s="125">
        <v>320000000</v>
      </c>
      <c r="D12" s="125"/>
      <c r="E12" s="125"/>
      <c r="F12" s="125">
        <f t="shared" si="0"/>
        <v>320000000</v>
      </c>
      <c r="L12" s="3"/>
      <c r="M12" s="3"/>
      <c r="N12" s="3"/>
      <c r="O12" s="3"/>
      <c r="P12" s="3"/>
      <c r="Q12" s="3"/>
      <c r="R12" s="3"/>
      <c r="S12" s="3"/>
      <c r="T12" s="3"/>
    </row>
    <row r="13" spans="1:20" ht="30" customHeight="1" x14ac:dyDescent="0.3">
      <c r="A13" s="126" t="s">
        <v>185</v>
      </c>
      <c r="B13" s="127" t="s">
        <v>294</v>
      </c>
      <c r="C13" s="125">
        <v>3600000000</v>
      </c>
      <c r="D13" s="125"/>
      <c r="E13" s="125"/>
      <c r="F13" s="125">
        <f t="shared" si="0"/>
        <v>3600000000</v>
      </c>
    </row>
    <row r="14" spans="1:20" ht="30" customHeight="1" x14ac:dyDescent="0.3">
      <c r="A14" s="133" t="s">
        <v>69</v>
      </c>
      <c r="B14" s="134" t="s">
        <v>70</v>
      </c>
      <c r="C14" s="125">
        <v>3160000000</v>
      </c>
      <c r="D14" s="125">
        <v>139061901</v>
      </c>
      <c r="E14" s="125">
        <f>D14+[1]Sheet6!$D$14</f>
        <v>238945641</v>
      </c>
      <c r="F14" s="125">
        <f t="shared" si="0"/>
        <v>2921054359</v>
      </c>
    </row>
    <row r="15" spans="1:20" ht="30" customHeight="1" x14ac:dyDescent="0.3">
      <c r="A15" s="133" t="s">
        <v>190</v>
      </c>
      <c r="B15" s="134" t="s">
        <v>295</v>
      </c>
      <c r="C15" s="125">
        <v>1847951973</v>
      </c>
      <c r="D15" s="125"/>
      <c r="E15" s="125"/>
      <c r="F15" s="125">
        <f t="shared" si="0"/>
        <v>1847951973</v>
      </c>
    </row>
    <row r="16" spans="1:20" ht="30" customHeight="1" x14ac:dyDescent="0.3">
      <c r="A16" s="135">
        <v>11103300100</v>
      </c>
      <c r="B16" s="134" t="s">
        <v>296</v>
      </c>
      <c r="C16" s="125">
        <v>50000000</v>
      </c>
      <c r="D16" s="125"/>
      <c r="E16" s="125"/>
      <c r="F16" s="125">
        <f t="shared" si="0"/>
        <v>50000000</v>
      </c>
    </row>
    <row r="17" spans="1:20" ht="30" customHeight="1" x14ac:dyDescent="0.3">
      <c r="A17" s="133" t="s">
        <v>71</v>
      </c>
      <c r="B17" s="134" t="s">
        <v>297</v>
      </c>
      <c r="C17" s="125">
        <v>765000000</v>
      </c>
      <c r="D17" s="125">
        <v>3000000</v>
      </c>
      <c r="E17" s="125">
        <f>D17+[1]Sheet6!$D$18</f>
        <v>48582540</v>
      </c>
      <c r="F17" s="125">
        <f t="shared" si="0"/>
        <v>716417460</v>
      </c>
    </row>
    <row r="18" spans="1:20" ht="30" customHeight="1" thickBot="1" x14ac:dyDescent="0.35">
      <c r="A18" s="136" t="s">
        <v>72</v>
      </c>
      <c r="B18" s="137" t="s">
        <v>298</v>
      </c>
      <c r="C18" s="130">
        <v>705000000</v>
      </c>
      <c r="D18" s="130">
        <v>2385538</v>
      </c>
      <c r="E18" s="130">
        <f>D18+[1]Sheet6!$D$19</f>
        <v>883386373</v>
      </c>
      <c r="F18" s="130">
        <f t="shared" si="0"/>
        <v>-178386373</v>
      </c>
    </row>
    <row r="19" spans="1:20" ht="30" customHeight="1" thickBot="1" x14ac:dyDescent="0.35">
      <c r="A19" s="206" t="s">
        <v>239</v>
      </c>
      <c r="B19" s="207"/>
      <c r="C19" s="131">
        <v>27135636944</v>
      </c>
      <c r="D19" s="131">
        <f>SUM(D10:D18)</f>
        <v>424250746</v>
      </c>
      <c r="E19" s="131">
        <f>D19+[1]Sheet6!$D$20</f>
        <v>1308073033</v>
      </c>
      <c r="F19" s="131">
        <f t="shared" si="0"/>
        <v>25827563911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30" customHeight="1" x14ac:dyDescent="0.3">
      <c r="A20" s="135" t="s">
        <v>78</v>
      </c>
      <c r="B20" s="134" t="s">
        <v>299</v>
      </c>
      <c r="C20" s="125">
        <v>4916900000</v>
      </c>
      <c r="D20" s="125">
        <v>415403700</v>
      </c>
      <c r="E20" s="124">
        <f>D20+[1]Sheet6!$D$21</f>
        <v>434803700</v>
      </c>
      <c r="F20" s="124">
        <f t="shared" si="0"/>
        <v>4482096300</v>
      </c>
      <c r="K20" s="7"/>
    </row>
    <row r="21" spans="1:20" ht="30" customHeight="1" x14ac:dyDescent="0.3">
      <c r="A21" s="135" t="s">
        <v>53</v>
      </c>
      <c r="B21" s="134" t="s">
        <v>300</v>
      </c>
      <c r="C21" s="125">
        <v>4204565373</v>
      </c>
      <c r="D21" s="125">
        <v>3000000</v>
      </c>
      <c r="E21" s="125">
        <f>D21+[1]Sheet6!$D$22</f>
        <v>3000000</v>
      </c>
      <c r="F21" s="125">
        <f t="shared" si="0"/>
        <v>4201565373</v>
      </c>
      <c r="K21" s="7"/>
    </row>
    <row r="22" spans="1:20" ht="30" customHeight="1" thickBot="1" x14ac:dyDescent="0.35">
      <c r="A22" s="138" t="s">
        <v>48</v>
      </c>
      <c r="B22" s="137" t="s">
        <v>311</v>
      </c>
      <c r="C22" s="130">
        <v>52800000</v>
      </c>
      <c r="D22" s="130"/>
      <c r="E22" s="130"/>
      <c r="F22" s="130">
        <f t="shared" si="0"/>
        <v>52800000</v>
      </c>
      <c r="K22" s="8"/>
    </row>
    <row r="23" spans="1:20" ht="30" customHeight="1" thickBot="1" x14ac:dyDescent="0.35">
      <c r="A23" s="202" t="s">
        <v>240</v>
      </c>
      <c r="B23" s="203"/>
      <c r="C23" s="131">
        <v>9174265373</v>
      </c>
      <c r="D23" s="131">
        <f>SUM(D20:D22)</f>
        <v>418403700</v>
      </c>
      <c r="E23" s="131">
        <f>D23+[1]Sheet6!$D$24</f>
        <v>2120652620</v>
      </c>
      <c r="F23" s="131">
        <f t="shared" si="0"/>
        <v>7053612753</v>
      </c>
      <c r="G23" s="6"/>
      <c r="H23" s="6"/>
      <c r="I23" s="6"/>
      <c r="J23" s="6"/>
      <c r="K23" s="9"/>
      <c r="L23" s="6"/>
      <c r="M23" s="6"/>
      <c r="N23" s="6"/>
      <c r="O23" s="6"/>
      <c r="P23" s="6"/>
      <c r="Q23" s="6"/>
      <c r="R23" s="6"/>
      <c r="S23" s="6"/>
      <c r="T23" s="6"/>
    </row>
    <row r="24" spans="1:20" ht="30" customHeight="1" x14ac:dyDescent="0.3">
      <c r="A24" s="139" t="s">
        <v>46</v>
      </c>
      <c r="B24" s="140" t="s">
        <v>301</v>
      </c>
      <c r="C24" s="124">
        <v>11808000000</v>
      </c>
      <c r="D24" s="124">
        <v>2073755838</v>
      </c>
      <c r="E24" s="124">
        <f>D24+[1]Sheet6!$D$25</f>
        <v>2073755838</v>
      </c>
      <c r="F24" s="124">
        <f t="shared" si="0"/>
        <v>9734244162</v>
      </c>
      <c r="K24" s="8"/>
      <c r="L24" s="2"/>
      <c r="M24" s="2"/>
      <c r="N24" s="2"/>
      <c r="O24" s="2"/>
      <c r="P24" s="2"/>
      <c r="Q24" s="2"/>
      <c r="R24" s="2"/>
      <c r="S24" s="2"/>
      <c r="T24" s="2"/>
    </row>
    <row r="25" spans="1:20" ht="30" customHeight="1" thickBot="1" x14ac:dyDescent="0.35">
      <c r="A25" s="135" t="s">
        <v>241</v>
      </c>
      <c r="B25" s="134" t="s">
        <v>302</v>
      </c>
      <c r="C25" s="125">
        <v>1185000000</v>
      </c>
      <c r="D25" s="125">
        <v>949198886</v>
      </c>
      <c r="E25" s="125">
        <f>D25+[1]Sheet6!$D$26</f>
        <v>949198886</v>
      </c>
      <c r="F25" s="125">
        <f t="shared" si="0"/>
        <v>235801114</v>
      </c>
      <c r="K25" s="8"/>
      <c r="L25" s="2"/>
      <c r="M25" s="2"/>
      <c r="N25" s="2"/>
      <c r="O25" s="2"/>
      <c r="P25" s="2"/>
      <c r="Q25" s="2"/>
      <c r="R25" s="2"/>
      <c r="S25" s="2"/>
      <c r="T25" s="2"/>
    </row>
    <row r="26" spans="1:20" ht="30" customHeight="1" thickBot="1" x14ac:dyDescent="0.35">
      <c r="A26" s="135" t="s">
        <v>242</v>
      </c>
      <c r="B26" s="134" t="s">
        <v>303</v>
      </c>
      <c r="C26" s="125">
        <v>328000000</v>
      </c>
      <c r="D26" s="125"/>
      <c r="E26" s="125"/>
      <c r="F26" s="125">
        <f t="shared" si="0"/>
        <v>328000000</v>
      </c>
      <c r="G26" s="10"/>
      <c r="H26" s="10"/>
      <c r="I26" s="10"/>
      <c r="J26" s="11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30" customHeight="1" thickBot="1" x14ac:dyDescent="0.35">
      <c r="A27" s="133" t="s">
        <v>243</v>
      </c>
      <c r="B27" s="134" t="s">
        <v>65</v>
      </c>
      <c r="C27" s="125">
        <v>3297000000</v>
      </c>
      <c r="D27" s="125">
        <v>157951197</v>
      </c>
      <c r="E27" s="125">
        <f>D27+[1]Sheet6!$D$28</f>
        <v>347951197</v>
      </c>
      <c r="F27" s="125">
        <f t="shared" si="0"/>
        <v>2949048803</v>
      </c>
      <c r="G27" s="10"/>
      <c r="H27" s="10"/>
      <c r="I27" s="10"/>
      <c r="J27" s="11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30" customHeight="1" thickBot="1" x14ac:dyDescent="0.35">
      <c r="A28" s="135" t="s">
        <v>66</v>
      </c>
      <c r="B28" s="134" t="s">
        <v>304</v>
      </c>
      <c r="C28" s="125">
        <v>813500000</v>
      </c>
      <c r="D28" s="125"/>
      <c r="E28" s="125">
        <f>D28+[1]Sheet6!$D$29</f>
        <v>0</v>
      </c>
      <c r="F28" s="125">
        <f t="shared" si="0"/>
        <v>813500000</v>
      </c>
      <c r="G28" s="10"/>
      <c r="H28" s="10"/>
      <c r="I28" s="10"/>
      <c r="J28" s="11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30" customHeight="1" thickBot="1" x14ac:dyDescent="0.35">
      <c r="A29" s="135" t="s">
        <v>74</v>
      </c>
      <c r="B29" s="134" t="s">
        <v>75</v>
      </c>
      <c r="C29" s="125">
        <v>100000000</v>
      </c>
      <c r="D29" s="125"/>
      <c r="E29" s="125"/>
      <c r="F29" s="125">
        <f t="shared" si="0"/>
        <v>100000000</v>
      </c>
      <c r="G29" s="10"/>
      <c r="H29" s="10"/>
      <c r="I29" s="10"/>
      <c r="J29" s="11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30" customHeight="1" x14ac:dyDescent="0.3">
      <c r="A30" s="135" t="s">
        <v>81</v>
      </c>
      <c r="B30" s="134" t="s">
        <v>305</v>
      </c>
      <c r="C30" s="125">
        <v>705000000</v>
      </c>
      <c r="D30" s="125"/>
      <c r="E30" s="125"/>
      <c r="F30" s="125">
        <f t="shared" si="0"/>
        <v>705000000</v>
      </c>
      <c r="K30" s="8"/>
      <c r="L30" s="2"/>
      <c r="M30" s="2"/>
      <c r="N30" s="2"/>
      <c r="O30" s="2"/>
      <c r="P30" s="2"/>
      <c r="Q30" s="2"/>
      <c r="R30" s="2"/>
      <c r="S30" s="2"/>
      <c r="T30" s="2"/>
    </row>
    <row r="31" spans="1:20" ht="30" customHeight="1" x14ac:dyDescent="0.3">
      <c r="A31" s="135" t="s">
        <v>83</v>
      </c>
      <c r="B31" s="134" t="s">
        <v>306</v>
      </c>
      <c r="C31" s="125">
        <v>605000000</v>
      </c>
      <c r="D31" s="125"/>
      <c r="E31" s="125"/>
      <c r="F31" s="125">
        <f t="shared" si="0"/>
        <v>605000000</v>
      </c>
      <c r="K31" s="8"/>
      <c r="L31" s="2"/>
      <c r="M31" s="2"/>
      <c r="N31" s="2"/>
      <c r="O31" s="2"/>
      <c r="P31" s="2"/>
      <c r="Q31" s="2"/>
      <c r="R31" s="2"/>
      <c r="S31" s="2"/>
      <c r="T31" s="2"/>
    </row>
    <row r="32" spans="1:20" ht="30" customHeight="1" x14ac:dyDescent="0.3">
      <c r="A32" s="133" t="s">
        <v>79</v>
      </c>
      <c r="B32" s="134" t="s">
        <v>307</v>
      </c>
      <c r="C32" s="125">
        <v>594515966</v>
      </c>
      <c r="D32" s="125">
        <v>51000000</v>
      </c>
      <c r="E32" s="125">
        <f>D32+[1]Sheet6!$D$34</f>
        <v>51000000</v>
      </c>
      <c r="F32" s="125">
        <f t="shared" si="0"/>
        <v>543515966</v>
      </c>
      <c r="G32" s="7"/>
      <c r="H32" s="7"/>
      <c r="I32" s="7"/>
      <c r="J32" s="7"/>
      <c r="K32" s="8"/>
      <c r="L32" s="3"/>
      <c r="M32" s="3"/>
      <c r="N32" s="3"/>
      <c r="O32" s="3"/>
      <c r="P32" s="3"/>
      <c r="Q32" s="3"/>
      <c r="R32" s="3"/>
      <c r="S32" s="3"/>
      <c r="T32" s="3"/>
    </row>
    <row r="33" spans="1:20" ht="30" customHeight="1" x14ac:dyDescent="0.3">
      <c r="A33" s="135" t="s">
        <v>206</v>
      </c>
      <c r="B33" s="134" t="s">
        <v>308</v>
      </c>
      <c r="C33" s="125">
        <v>1407500000</v>
      </c>
      <c r="D33" s="125"/>
      <c r="E33" s="125"/>
      <c r="F33" s="125">
        <f t="shared" si="0"/>
        <v>1407500000</v>
      </c>
      <c r="G33" s="7"/>
      <c r="H33" s="7"/>
      <c r="I33" s="7"/>
      <c r="J33" s="7"/>
      <c r="K33" s="8"/>
      <c r="L33" s="3"/>
      <c r="M33" s="3"/>
      <c r="N33" s="3"/>
      <c r="O33" s="3"/>
      <c r="P33" s="3"/>
      <c r="Q33" s="3"/>
      <c r="R33" s="3"/>
      <c r="S33" s="3"/>
      <c r="T33" s="3"/>
    </row>
    <row r="34" spans="1:20" ht="30" customHeight="1" thickBot="1" x14ac:dyDescent="0.35">
      <c r="A34" s="138" t="s">
        <v>208</v>
      </c>
      <c r="B34" s="137" t="s">
        <v>312</v>
      </c>
      <c r="C34" s="130">
        <v>16000000</v>
      </c>
      <c r="D34" s="130"/>
      <c r="E34" s="130"/>
      <c r="F34" s="130">
        <f t="shared" si="0"/>
        <v>16000000</v>
      </c>
      <c r="G34" s="8"/>
      <c r="H34" s="8"/>
      <c r="I34" s="8"/>
      <c r="J34" s="8"/>
      <c r="K34" s="8"/>
      <c r="L34" s="3"/>
      <c r="M34" s="3"/>
      <c r="N34" s="3"/>
      <c r="O34" s="3"/>
      <c r="P34" s="3"/>
      <c r="Q34" s="3"/>
      <c r="R34" s="3"/>
      <c r="S34" s="3"/>
      <c r="T34" s="3"/>
    </row>
    <row r="35" spans="1:20" ht="30" customHeight="1" thickBot="1" x14ac:dyDescent="0.35">
      <c r="A35" s="202" t="s">
        <v>244</v>
      </c>
      <c r="B35" s="203"/>
      <c r="C35" s="131">
        <v>20859515966</v>
      </c>
      <c r="D35" s="131">
        <f>SUM(D24:D34)</f>
        <v>3231905921</v>
      </c>
      <c r="E35" s="131">
        <f>D35+[1]Sheet6!$D$37</f>
        <v>9098368518</v>
      </c>
      <c r="F35" s="131">
        <f t="shared" si="0"/>
        <v>11761147448</v>
      </c>
      <c r="G35" s="9"/>
      <c r="H35" s="9"/>
      <c r="I35" s="9"/>
      <c r="J35" s="9"/>
      <c r="K35" s="9"/>
      <c r="L35" s="13"/>
      <c r="M35" s="13"/>
      <c r="N35" s="13"/>
      <c r="O35" s="13"/>
      <c r="P35" s="13"/>
      <c r="Q35" s="13"/>
      <c r="R35" s="13"/>
      <c r="S35" s="13"/>
      <c r="T35" s="13"/>
    </row>
    <row r="36" spans="1:20" ht="30" customHeight="1" thickBot="1" x14ac:dyDescent="0.35">
      <c r="A36" s="138" t="s">
        <v>245</v>
      </c>
      <c r="B36" s="141" t="s">
        <v>309</v>
      </c>
      <c r="C36" s="130">
        <v>517158592</v>
      </c>
      <c r="D36" s="130">
        <v>10500000</v>
      </c>
      <c r="E36" s="142">
        <f>D36+[1]Sheet6!$D$38</f>
        <v>10500000</v>
      </c>
      <c r="F36" s="142">
        <f t="shared" si="0"/>
        <v>506658592</v>
      </c>
      <c r="G36" s="8"/>
      <c r="H36" s="8"/>
      <c r="I36" s="8"/>
      <c r="J36" s="8"/>
      <c r="K36" s="8"/>
      <c r="L36" s="3"/>
      <c r="M36" s="3"/>
      <c r="N36" s="3"/>
      <c r="O36" s="3"/>
      <c r="P36" s="3"/>
      <c r="Q36" s="3"/>
      <c r="R36" s="3"/>
      <c r="S36" s="3"/>
      <c r="T36" s="3"/>
    </row>
    <row r="37" spans="1:20" ht="30" customHeight="1" thickBot="1" x14ac:dyDescent="0.35">
      <c r="A37" s="202" t="s">
        <v>246</v>
      </c>
      <c r="B37" s="203"/>
      <c r="C37" s="131">
        <v>85221937486</v>
      </c>
      <c r="D37" s="131">
        <v>3242405921</v>
      </c>
      <c r="E37" s="131">
        <f>D37+[1]Sheet6!$D$39</f>
        <v>3242405921</v>
      </c>
      <c r="F37" s="131">
        <f t="shared" si="0"/>
        <v>81979531565</v>
      </c>
      <c r="G37" s="9"/>
      <c r="H37" s="9"/>
      <c r="I37" s="9"/>
      <c r="J37" s="9"/>
      <c r="K37" s="13"/>
      <c r="L37" s="6"/>
      <c r="M37" s="6"/>
      <c r="N37" s="6"/>
      <c r="O37" s="6"/>
      <c r="P37" s="6"/>
      <c r="Q37" s="6"/>
      <c r="R37" s="6"/>
      <c r="S37" s="6"/>
      <c r="T37" s="6"/>
    </row>
  </sheetData>
  <mergeCells count="6">
    <mergeCell ref="A1:F1"/>
    <mergeCell ref="A37:B37"/>
    <mergeCell ref="A9:B9"/>
    <mergeCell ref="A19:B19"/>
    <mergeCell ref="A23:B23"/>
    <mergeCell ref="A35:B35"/>
  </mergeCells>
  <printOptions horizontalCentered="1"/>
  <pageMargins left="0.7" right="0.7" top="0.75" bottom="0.75" header="0.3" footer="0.3"/>
  <pageSetup paperSize="9" scale="55" orientation="landscape" r:id="rId1"/>
  <rowBreaks count="1" manualBreakCount="1">
    <brk id="23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DA98FFB-C88B-40DD-859E-D0C1601DA80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PERF. GEN. SUM</vt:lpstr>
      <vt:lpstr>REC. EXP. MIN &amp; DEPT</vt:lpstr>
      <vt:lpstr>REC. EXP. BOARD &amp; PARAST.</vt:lpstr>
      <vt:lpstr>CONSOL. REV. FUND. CH.</vt:lpstr>
      <vt:lpstr>Sheet7</vt:lpstr>
      <vt:lpstr>CAP. EXP. SUM</vt:lpstr>
      <vt:lpstr>'CAP. EXP. SUM'!Print_Area</vt:lpstr>
      <vt:lpstr>'PERF. GEN. SUM'!Print_Area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 USER</cp:lastModifiedBy>
  <cp:lastPrinted>2020-09-07T10:01:43Z</cp:lastPrinted>
  <dcterms:created xsi:type="dcterms:W3CDTF">2020-04-14T10:38:26Z</dcterms:created>
  <dcterms:modified xsi:type="dcterms:W3CDTF">2020-09-10T21:33:44Z</dcterms:modified>
</cp:coreProperties>
</file>