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HPSCAN\"/>
    </mc:Choice>
  </mc:AlternateContent>
  <bookViews>
    <workbookView xWindow="0" yWindow="0" windowWidth="20490" windowHeight="7380" activeTab="3"/>
  </bookViews>
  <sheets>
    <sheet name="GEN SUMM" sheetId="1" r:id="rId1"/>
    <sheet name="MIN REC EXP SUMM" sheetId="2" r:id="rId2"/>
    <sheet name="BOARD REC EXP SUMM" sheetId="3" r:id="rId3"/>
    <sheet name="CAP EXP SUMM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38" i="4" l="1"/>
  <c r="D38" i="4"/>
  <c r="C38" i="4"/>
  <c r="E26" i="4"/>
  <c r="D26" i="4"/>
  <c r="C25" i="4"/>
  <c r="C26" i="4" s="1"/>
  <c r="E21" i="4"/>
  <c r="D21" i="4"/>
  <c r="C18" i="4"/>
  <c r="C15" i="4"/>
  <c r="C14" i="4"/>
  <c r="C21" i="4" s="1"/>
  <c r="E10" i="4"/>
  <c r="D10" i="4"/>
  <c r="C10" i="4"/>
  <c r="F154" i="3"/>
  <c r="E154" i="3"/>
  <c r="L153" i="3"/>
  <c r="J153" i="3"/>
  <c r="H153" i="3"/>
  <c r="L152" i="3"/>
  <c r="M152" i="3" s="1"/>
  <c r="J152" i="3"/>
  <c r="H152" i="3"/>
  <c r="J151" i="3"/>
  <c r="H151" i="3"/>
  <c r="L151" i="3" s="1"/>
  <c r="J150" i="3"/>
  <c r="H150" i="3"/>
  <c r="L150" i="3" s="1"/>
  <c r="M150" i="3" s="1"/>
  <c r="J149" i="3"/>
  <c r="H149" i="3"/>
  <c r="L149" i="3" s="1"/>
  <c r="J148" i="3"/>
  <c r="H148" i="3"/>
  <c r="L148" i="3" s="1"/>
  <c r="M148" i="3" s="1"/>
  <c r="J147" i="3"/>
  <c r="L147" i="3" s="1"/>
  <c r="H147" i="3"/>
  <c r="J146" i="3"/>
  <c r="L146" i="3" s="1"/>
  <c r="H146" i="3"/>
  <c r="D146" i="3"/>
  <c r="M146" i="3" s="1"/>
  <c r="J145" i="3"/>
  <c r="L145" i="3" s="1"/>
  <c r="H145" i="3"/>
  <c r="J144" i="3"/>
  <c r="L144" i="3" s="1"/>
  <c r="M144" i="3" s="1"/>
  <c r="H144" i="3"/>
  <c r="L143" i="3"/>
  <c r="J143" i="3"/>
  <c r="H143" i="3"/>
  <c r="L142" i="3"/>
  <c r="M142" i="3" s="1"/>
  <c r="J142" i="3"/>
  <c r="H142" i="3"/>
  <c r="G142" i="3"/>
  <c r="L141" i="3"/>
  <c r="J141" i="3"/>
  <c r="H141" i="3"/>
  <c r="L140" i="3"/>
  <c r="M140" i="3" s="1"/>
  <c r="J140" i="3"/>
  <c r="H140" i="3"/>
  <c r="G140" i="3"/>
  <c r="L139" i="3"/>
  <c r="J139" i="3"/>
  <c r="H139" i="3"/>
  <c r="L138" i="3"/>
  <c r="M138" i="3" s="1"/>
  <c r="J138" i="3"/>
  <c r="H138" i="3"/>
  <c r="J137" i="3"/>
  <c r="H137" i="3"/>
  <c r="L137" i="3" s="1"/>
  <c r="J136" i="3"/>
  <c r="H136" i="3"/>
  <c r="L136" i="3" s="1"/>
  <c r="J135" i="3"/>
  <c r="L135" i="3" s="1"/>
  <c r="H135" i="3"/>
  <c r="L134" i="3"/>
  <c r="J134" i="3"/>
  <c r="H134" i="3"/>
  <c r="J133" i="3"/>
  <c r="H133" i="3"/>
  <c r="L133" i="3" s="1"/>
  <c r="J132" i="3"/>
  <c r="H132" i="3"/>
  <c r="L132" i="3" s="1"/>
  <c r="M132" i="3" s="1"/>
  <c r="J131" i="3"/>
  <c r="H131" i="3"/>
  <c r="L131" i="3" s="1"/>
  <c r="J130" i="3"/>
  <c r="H130" i="3"/>
  <c r="L130" i="3" s="1"/>
  <c r="M130" i="3" s="1"/>
  <c r="G130" i="3"/>
  <c r="J129" i="3"/>
  <c r="H129" i="3"/>
  <c r="L129" i="3" s="1"/>
  <c r="J128" i="3"/>
  <c r="H128" i="3"/>
  <c r="L128" i="3" s="1"/>
  <c r="M128" i="3" s="1"/>
  <c r="J127" i="3"/>
  <c r="L127" i="3" s="1"/>
  <c r="H127" i="3"/>
  <c r="J126" i="3"/>
  <c r="L126" i="3" s="1"/>
  <c r="M126" i="3" s="1"/>
  <c r="H126" i="3"/>
  <c r="L125" i="3"/>
  <c r="J125" i="3"/>
  <c r="H125" i="3"/>
  <c r="J124" i="3"/>
  <c r="H124" i="3"/>
  <c r="L124" i="3" s="1"/>
  <c r="J123" i="3"/>
  <c r="H123" i="3"/>
  <c r="L123" i="3" s="1"/>
  <c r="D123" i="3"/>
  <c r="J122" i="3"/>
  <c r="H122" i="3"/>
  <c r="L122" i="3" s="1"/>
  <c r="J121" i="3"/>
  <c r="H121" i="3"/>
  <c r="L121" i="3" s="1"/>
  <c r="M121" i="3" s="1"/>
  <c r="J120" i="3"/>
  <c r="H120" i="3"/>
  <c r="L120" i="3" s="1"/>
  <c r="J119" i="3"/>
  <c r="H119" i="3"/>
  <c r="L119" i="3" s="1"/>
  <c r="M119" i="3" s="1"/>
  <c r="J118" i="3"/>
  <c r="L118" i="3" s="1"/>
  <c r="H118" i="3"/>
  <c r="J117" i="3"/>
  <c r="L117" i="3" s="1"/>
  <c r="M117" i="3" s="1"/>
  <c r="H117" i="3"/>
  <c r="L116" i="3"/>
  <c r="J116" i="3"/>
  <c r="H116" i="3"/>
  <c r="L115" i="3"/>
  <c r="M115" i="3" s="1"/>
  <c r="J115" i="3"/>
  <c r="H115" i="3"/>
  <c r="J114" i="3"/>
  <c r="H114" i="3"/>
  <c r="L114" i="3" s="1"/>
  <c r="J113" i="3"/>
  <c r="H113" i="3"/>
  <c r="L113" i="3" s="1"/>
  <c r="M113" i="3" s="1"/>
  <c r="J112" i="3"/>
  <c r="H112" i="3"/>
  <c r="L112" i="3" s="1"/>
  <c r="J111" i="3"/>
  <c r="L111" i="3" s="1"/>
  <c r="H111" i="3"/>
  <c r="J110" i="3"/>
  <c r="L110" i="3" s="1"/>
  <c r="M110" i="3" s="1"/>
  <c r="H110" i="3"/>
  <c r="L109" i="3"/>
  <c r="J109" i="3"/>
  <c r="H109" i="3"/>
  <c r="L108" i="3"/>
  <c r="J108" i="3"/>
  <c r="H108" i="3"/>
  <c r="D108" i="3"/>
  <c r="M108" i="3" s="1"/>
  <c r="L107" i="3"/>
  <c r="J107" i="3"/>
  <c r="H107" i="3"/>
  <c r="L106" i="3"/>
  <c r="M106" i="3" s="1"/>
  <c r="J106" i="3"/>
  <c r="H106" i="3"/>
  <c r="J105" i="3"/>
  <c r="H105" i="3"/>
  <c r="L105" i="3" s="1"/>
  <c r="J104" i="3"/>
  <c r="H104" i="3"/>
  <c r="L104" i="3" s="1"/>
  <c r="M104" i="3" s="1"/>
  <c r="J103" i="3"/>
  <c r="H103" i="3"/>
  <c r="L103" i="3" s="1"/>
  <c r="I102" i="3"/>
  <c r="I154" i="3" s="1"/>
  <c r="J154" i="3" s="1"/>
  <c r="H102" i="3"/>
  <c r="J101" i="3"/>
  <c r="H101" i="3"/>
  <c r="L101" i="3" s="1"/>
  <c r="J100" i="3"/>
  <c r="H100" i="3"/>
  <c r="L100" i="3" s="1"/>
  <c r="M100" i="3" s="1"/>
  <c r="J99" i="3"/>
  <c r="L99" i="3" s="1"/>
  <c r="H99" i="3"/>
  <c r="L98" i="3"/>
  <c r="J98" i="3"/>
  <c r="H98" i="3"/>
  <c r="L97" i="3"/>
  <c r="M97" i="3" s="1"/>
  <c r="J97" i="3"/>
  <c r="H97" i="3"/>
  <c r="J96" i="3"/>
  <c r="H96" i="3"/>
  <c r="L96" i="3" s="1"/>
  <c r="J95" i="3"/>
  <c r="H95" i="3"/>
  <c r="L95" i="3" s="1"/>
  <c r="M95" i="3" s="1"/>
  <c r="J94" i="3"/>
  <c r="H94" i="3"/>
  <c r="L94" i="3" s="1"/>
  <c r="J93" i="3"/>
  <c r="H93" i="3"/>
  <c r="L93" i="3" s="1"/>
  <c r="M93" i="3" s="1"/>
  <c r="J92" i="3"/>
  <c r="L92" i="3" s="1"/>
  <c r="H92" i="3"/>
  <c r="J91" i="3"/>
  <c r="L91" i="3" s="1"/>
  <c r="M91" i="3" s="1"/>
  <c r="H91" i="3"/>
  <c r="L90" i="3"/>
  <c r="J90" i="3"/>
  <c r="H90" i="3"/>
  <c r="J89" i="3"/>
  <c r="H89" i="3"/>
  <c r="L89" i="3" s="1"/>
  <c r="J88" i="3"/>
  <c r="H88" i="3"/>
  <c r="L88" i="3" s="1"/>
  <c r="J87" i="3"/>
  <c r="L87" i="3" s="1"/>
  <c r="H87" i="3"/>
  <c r="L86" i="3"/>
  <c r="J86" i="3"/>
  <c r="H86" i="3"/>
  <c r="L85" i="3"/>
  <c r="M85" i="3" s="1"/>
  <c r="J85" i="3"/>
  <c r="H85" i="3"/>
  <c r="J84" i="3"/>
  <c r="H84" i="3"/>
  <c r="L84" i="3" s="1"/>
  <c r="J83" i="3"/>
  <c r="H83" i="3"/>
  <c r="L83" i="3" s="1"/>
  <c r="J82" i="3"/>
  <c r="H82" i="3"/>
  <c r="L82" i="3" s="1"/>
  <c r="M82" i="3" s="1"/>
  <c r="J81" i="3"/>
  <c r="L81" i="3" s="1"/>
  <c r="H81" i="3"/>
  <c r="J80" i="3"/>
  <c r="L80" i="3" s="1"/>
  <c r="M80" i="3" s="1"/>
  <c r="H80" i="3"/>
  <c r="L79" i="3"/>
  <c r="J79" i="3"/>
  <c r="H79" i="3"/>
  <c r="L78" i="3"/>
  <c r="M78" i="3" s="1"/>
  <c r="J78" i="3"/>
  <c r="H78" i="3"/>
  <c r="G78" i="3"/>
  <c r="L77" i="3"/>
  <c r="J77" i="3"/>
  <c r="H77" i="3"/>
  <c r="L76" i="3"/>
  <c r="M76" i="3" s="1"/>
  <c r="J76" i="3"/>
  <c r="H76" i="3"/>
  <c r="G76" i="3"/>
  <c r="L75" i="3"/>
  <c r="J75" i="3"/>
  <c r="H75" i="3"/>
  <c r="J74" i="3"/>
  <c r="H74" i="3"/>
  <c r="L74" i="3" s="1"/>
  <c r="J73" i="3"/>
  <c r="H73" i="3"/>
  <c r="L73" i="3" s="1"/>
  <c r="M73" i="3" s="1"/>
  <c r="J72" i="3"/>
  <c r="H72" i="3"/>
  <c r="L72" i="3" s="1"/>
  <c r="J71" i="3"/>
  <c r="H71" i="3"/>
  <c r="L71" i="3" s="1"/>
  <c r="M71" i="3" s="1"/>
  <c r="J70" i="3"/>
  <c r="L70" i="3" s="1"/>
  <c r="H70" i="3"/>
  <c r="L69" i="3"/>
  <c r="J69" i="3"/>
  <c r="H69" i="3"/>
  <c r="L68" i="3"/>
  <c r="M68" i="3" s="1"/>
  <c r="J68" i="3"/>
  <c r="H68" i="3"/>
  <c r="J67" i="3"/>
  <c r="H67" i="3"/>
  <c r="L67" i="3" s="1"/>
  <c r="J66" i="3"/>
  <c r="H66" i="3"/>
  <c r="L66" i="3" s="1"/>
  <c r="J65" i="3"/>
  <c r="H65" i="3"/>
  <c r="L65" i="3" s="1"/>
  <c r="M65" i="3" s="1"/>
  <c r="J64" i="3"/>
  <c r="L64" i="3" s="1"/>
  <c r="H64" i="3"/>
  <c r="J63" i="3"/>
  <c r="L63" i="3" s="1"/>
  <c r="M63" i="3" s="1"/>
  <c r="H63" i="3"/>
  <c r="L62" i="3"/>
  <c r="J62" i="3"/>
  <c r="H62" i="3"/>
  <c r="J61" i="3"/>
  <c r="H61" i="3"/>
  <c r="L61" i="3" s="1"/>
  <c r="J60" i="3"/>
  <c r="H60" i="3"/>
  <c r="L60" i="3" s="1"/>
  <c r="M60" i="3" s="1"/>
  <c r="J59" i="3"/>
  <c r="H59" i="3"/>
  <c r="L59" i="3" s="1"/>
  <c r="J58" i="3"/>
  <c r="H58" i="3"/>
  <c r="L58" i="3" s="1"/>
  <c r="M58" i="3" s="1"/>
  <c r="J57" i="3"/>
  <c r="L57" i="3" s="1"/>
  <c r="H57" i="3"/>
  <c r="J56" i="3"/>
  <c r="L56" i="3" s="1"/>
  <c r="M56" i="3" s="1"/>
  <c r="H56" i="3"/>
  <c r="L55" i="3"/>
  <c r="J55" i="3"/>
  <c r="H55" i="3"/>
  <c r="L54" i="3"/>
  <c r="M54" i="3" s="1"/>
  <c r="J54" i="3"/>
  <c r="H54" i="3"/>
  <c r="J53" i="3"/>
  <c r="H53" i="3"/>
  <c r="L53" i="3" s="1"/>
  <c r="J52" i="3"/>
  <c r="H52" i="3"/>
  <c r="L52" i="3" s="1"/>
  <c r="M52" i="3" s="1"/>
  <c r="J51" i="3"/>
  <c r="H51" i="3"/>
  <c r="L51" i="3" s="1"/>
  <c r="J50" i="3"/>
  <c r="H50" i="3"/>
  <c r="L50" i="3" s="1"/>
  <c r="M50" i="3" s="1"/>
  <c r="G50" i="3"/>
  <c r="J49" i="3"/>
  <c r="H49" i="3"/>
  <c r="L49" i="3" s="1"/>
  <c r="J48" i="3"/>
  <c r="L48" i="3" s="1"/>
  <c r="H48" i="3"/>
  <c r="L47" i="3"/>
  <c r="J47" i="3"/>
  <c r="H47" i="3"/>
  <c r="L46" i="3"/>
  <c r="M46" i="3" s="1"/>
  <c r="J46" i="3"/>
  <c r="H46" i="3"/>
  <c r="J45" i="3"/>
  <c r="H45" i="3"/>
  <c r="L45" i="3" s="1"/>
  <c r="J44" i="3"/>
  <c r="H44" i="3"/>
  <c r="L44" i="3" s="1"/>
  <c r="M44" i="3" s="1"/>
  <c r="J43" i="3"/>
  <c r="H43" i="3"/>
  <c r="L43" i="3" s="1"/>
  <c r="J42" i="3"/>
  <c r="H42" i="3"/>
  <c r="L42" i="3" s="1"/>
  <c r="D42" i="3"/>
  <c r="J41" i="3"/>
  <c r="H41" i="3"/>
  <c r="L41" i="3" s="1"/>
  <c r="J40" i="3"/>
  <c r="L40" i="3" s="1"/>
  <c r="H40" i="3"/>
  <c r="J39" i="3"/>
  <c r="G39" i="3"/>
  <c r="H39" i="3" s="1"/>
  <c r="L39" i="3" s="1"/>
  <c r="M39" i="3" s="1"/>
  <c r="D39" i="3"/>
  <c r="J38" i="3"/>
  <c r="H38" i="3"/>
  <c r="L38" i="3" s="1"/>
  <c r="J37" i="3"/>
  <c r="H37" i="3"/>
  <c r="L37" i="3" s="1"/>
  <c r="M37" i="3" s="1"/>
  <c r="G37" i="3"/>
  <c r="J36" i="3"/>
  <c r="H36" i="3"/>
  <c r="L36" i="3" s="1"/>
  <c r="J35" i="3"/>
  <c r="H35" i="3"/>
  <c r="L35" i="3" s="1"/>
  <c r="M35" i="3" s="1"/>
  <c r="J34" i="3"/>
  <c r="L34" i="3" s="1"/>
  <c r="H34" i="3"/>
  <c r="J33" i="3"/>
  <c r="L33" i="3" s="1"/>
  <c r="M33" i="3" s="1"/>
  <c r="H33" i="3"/>
  <c r="L32" i="3"/>
  <c r="J32" i="3"/>
  <c r="H32" i="3"/>
  <c r="L31" i="3"/>
  <c r="M31" i="3" s="1"/>
  <c r="J31" i="3"/>
  <c r="H31" i="3"/>
  <c r="G31" i="3"/>
  <c r="L30" i="3"/>
  <c r="J30" i="3"/>
  <c r="H30" i="3"/>
  <c r="L29" i="3"/>
  <c r="M29" i="3" s="1"/>
  <c r="J29" i="3"/>
  <c r="H29" i="3"/>
  <c r="G29" i="3"/>
  <c r="L28" i="3"/>
  <c r="J28" i="3"/>
  <c r="H28" i="3"/>
  <c r="L27" i="3"/>
  <c r="M27" i="3" s="1"/>
  <c r="J27" i="3"/>
  <c r="H27" i="3"/>
  <c r="J26" i="3"/>
  <c r="H26" i="3"/>
  <c r="L26" i="3" s="1"/>
  <c r="J25" i="3"/>
  <c r="H25" i="3"/>
  <c r="L25" i="3" s="1"/>
  <c r="J24" i="3"/>
  <c r="L24" i="3" s="1"/>
  <c r="H24" i="3"/>
  <c r="D24" i="3"/>
  <c r="D154" i="3" s="1"/>
  <c r="J23" i="3"/>
  <c r="L23" i="3" s="1"/>
  <c r="H23" i="3"/>
  <c r="J22" i="3"/>
  <c r="L22" i="3" s="1"/>
  <c r="M22" i="3" s="1"/>
  <c r="H22" i="3"/>
  <c r="L21" i="3"/>
  <c r="J21" i="3"/>
  <c r="H21" i="3"/>
  <c r="L20" i="3"/>
  <c r="M20" i="3" s="1"/>
  <c r="J20" i="3"/>
  <c r="H20" i="3"/>
  <c r="J19" i="3"/>
  <c r="H19" i="3"/>
  <c r="L19" i="3" s="1"/>
  <c r="J18" i="3"/>
  <c r="H18" i="3"/>
  <c r="L18" i="3" s="1"/>
  <c r="M18" i="3" s="1"/>
  <c r="J17" i="3"/>
  <c r="H17" i="3"/>
  <c r="L17" i="3" s="1"/>
  <c r="J16" i="3"/>
  <c r="H16" i="3"/>
  <c r="L16" i="3" s="1"/>
  <c r="M16" i="3" s="1"/>
  <c r="J15" i="3"/>
  <c r="L15" i="3" s="1"/>
  <c r="H15" i="3"/>
  <c r="J14" i="3"/>
  <c r="L14" i="3" s="1"/>
  <c r="M14" i="3" s="1"/>
  <c r="H14" i="3"/>
  <c r="L13" i="3"/>
  <c r="J13" i="3"/>
  <c r="H13" i="3"/>
  <c r="L12" i="3"/>
  <c r="M12" i="3" s="1"/>
  <c r="J12" i="3"/>
  <c r="H12" i="3"/>
  <c r="J11" i="3"/>
  <c r="H11" i="3"/>
  <c r="L11" i="3" s="1"/>
  <c r="K10" i="3"/>
  <c r="K154" i="3" s="1"/>
  <c r="J10" i="3"/>
  <c r="H10" i="3"/>
  <c r="L10" i="3" s="1"/>
  <c r="M10" i="3" s="1"/>
  <c r="G10" i="3"/>
  <c r="H86" i="2"/>
  <c r="I86" i="2" s="1"/>
  <c r="E86" i="2"/>
  <c r="L85" i="2"/>
  <c r="J83" i="2"/>
  <c r="I83" i="2"/>
  <c r="K83" i="2" s="1"/>
  <c r="L83" i="2" s="1"/>
  <c r="G83" i="2"/>
  <c r="L81" i="2"/>
  <c r="K81" i="2"/>
  <c r="J81" i="2"/>
  <c r="I81" i="2"/>
  <c r="J79" i="2"/>
  <c r="I79" i="2"/>
  <c r="G79" i="2"/>
  <c r="K79" i="2" s="1"/>
  <c r="L79" i="2" s="1"/>
  <c r="K77" i="2"/>
  <c r="L77" i="2" s="1"/>
  <c r="J77" i="2"/>
  <c r="I77" i="2"/>
  <c r="G77" i="2"/>
  <c r="J74" i="2"/>
  <c r="I74" i="2"/>
  <c r="G74" i="2"/>
  <c r="K74" i="2" s="1"/>
  <c r="L74" i="2" s="1"/>
  <c r="J72" i="2"/>
  <c r="I72" i="2"/>
  <c r="K72" i="2" s="1"/>
  <c r="L72" i="2" s="1"/>
  <c r="G72" i="2"/>
  <c r="J70" i="2"/>
  <c r="I70" i="2"/>
  <c r="G70" i="2"/>
  <c r="K70" i="2" s="1"/>
  <c r="L70" i="2" s="1"/>
  <c r="F70" i="2"/>
  <c r="L68" i="2"/>
  <c r="J68" i="2"/>
  <c r="I68" i="2"/>
  <c r="G68" i="2"/>
  <c r="K68" i="2" s="1"/>
  <c r="J66" i="2"/>
  <c r="I66" i="2"/>
  <c r="K66" i="2" s="1"/>
  <c r="L66" i="2" s="1"/>
  <c r="G66" i="2"/>
  <c r="J62" i="2"/>
  <c r="I62" i="2"/>
  <c r="G62" i="2"/>
  <c r="K62" i="2" s="1"/>
  <c r="L62" i="2" s="1"/>
  <c r="K59" i="2"/>
  <c r="L59" i="2" s="1"/>
  <c r="J59" i="2"/>
  <c r="I59" i="2"/>
  <c r="G59" i="2"/>
  <c r="J57" i="2"/>
  <c r="I57" i="2"/>
  <c r="G57" i="2"/>
  <c r="K57" i="2" s="1"/>
  <c r="L57" i="2" s="1"/>
  <c r="J55" i="2"/>
  <c r="I55" i="2"/>
  <c r="K55" i="2" s="1"/>
  <c r="L55" i="2" s="1"/>
  <c r="G55" i="2"/>
  <c r="J53" i="2"/>
  <c r="I53" i="2"/>
  <c r="G53" i="2"/>
  <c r="K53" i="2" s="1"/>
  <c r="L53" i="2" s="1"/>
  <c r="I50" i="2"/>
  <c r="F50" i="2"/>
  <c r="J48" i="2"/>
  <c r="I48" i="2"/>
  <c r="K48" i="2" s="1"/>
  <c r="L48" i="2" s="1"/>
  <c r="G48" i="2"/>
  <c r="J46" i="2"/>
  <c r="I46" i="2"/>
  <c r="G46" i="2"/>
  <c r="K46" i="2" s="1"/>
  <c r="L46" i="2" s="1"/>
  <c r="K43" i="2"/>
  <c r="L43" i="2" s="1"/>
  <c r="J43" i="2"/>
  <c r="I43" i="2"/>
  <c r="G43" i="2"/>
  <c r="J41" i="2"/>
  <c r="I41" i="2"/>
  <c r="G41" i="2"/>
  <c r="K41" i="2" s="1"/>
  <c r="L41" i="2" s="1"/>
  <c r="J39" i="2"/>
  <c r="I39" i="2"/>
  <c r="K39" i="2" s="1"/>
  <c r="L39" i="2" s="1"/>
  <c r="G39" i="2"/>
  <c r="J37" i="2"/>
  <c r="I37" i="2"/>
  <c r="G37" i="2"/>
  <c r="K37" i="2" s="1"/>
  <c r="L37" i="2" s="1"/>
  <c r="K35" i="2"/>
  <c r="L35" i="2" s="1"/>
  <c r="J35" i="2"/>
  <c r="I35" i="2"/>
  <c r="G35" i="2"/>
  <c r="J33" i="2"/>
  <c r="I33" i="2"/>
  <c r="G33" i="2"/>
  <c r="K33" i="2" s="1"/>
  <c r="L33" i="2" s="1"/>
  <c r="J31" i="2"/>
  <c r="I31" i="2"/>
  <c r="K31" i="2" s="1"/>
  <c r="L31" i="2" s="1"/>
  <c r="G31" i="2"/>
  <c r="J29" i="2"/>
  <c r="I29" i="2"/>
  <c r="G29" i="2"/>
  <c r="K29" i="2" s="1"/>
  <c r="L29" i="2" s="1"/>
  <c r="K27" i="2"/>
  <c r="L27" i="2" s="1"/>
  <c r="J27" i="2"/>
  <c r="I27" i="2"/>
  <c r="G27" i="2"/>
  <c r="J25" i="2"/>
  <c r="I25" i="2"/>
  <c r="G25" i="2"/>
  <c r="K25" i="2" s="1"/>
  <c r="L25" i="2" s="1"/>
  <c r="I22" i="2"/>
  <c r="F22" i="2"/>
  <c r="G22" i="2" s="1"/>
  <c r="K22" i="2" s="1"/>
  <c r="L22" i="2" s="1"/>
  <c r="I20" i="2"/>
  <c r="F20" i="2"/>
  <c r="J18" i="2"/>
  <c r="I18" i="2"/>
  <c r="K18" i="2" s="1"/>
  <c r="L18" i="2" s="1"/>
  <c r="G18" i="2"/>
  <c r="J16" i="2"/>
  <c r="I16" i="2"/>
  <c r="G16" i="2"/>
  <c r="K16" i="2" s="1"/>
  <c r="L16" i="2" s="1"/>
  <c r="K11" i="2"/>
  <c r="L11" i="2" s="1"/>
  <c r="J11" i="2"/>
  <c r="I11" i="2"/>
  <c r="G11" i="2"/>
  <c r="L9" i="2"/>
  <c r="J9" i="2"/>
  <c r="I9" i="2"/>
  <c r="G9" i="2"/>
  <c r="K9" i="2" s="1"/>
  <c r="E25" i="1"/>
  <c r="D25" i="1"/>
  <c r="C25" i="1"/>
  <c r="F25" i="1" s="1"/>
  <c r="F24" i="1"/>
  <c r="E24" i="1"/>
  <c r="F23" i="1"/>
  <c r="E23" i="1"/>
  <c r="E21" i="1"/>
  <c r="D21" i="1"/>
  <c r="F20" i="1"/>
  <c r="F19" i="1"/>
  <c r="F18" i="1"/>
  <c r="F16" i="1"/>
  <c r="C16" i="1"/>
  <c r="F15" i="1"/>
  <c r="C14" i="1"/>
  <c r="F14" i="1" s="1"/>
  <c r="C13" i="1"/>
  <c r="F13" i="1" s="1"/>
  <c r="C12" i="1"/>
  <c r="F12" i="1" s="1"/>
  <c r="F9" i="1"/>
  <c r="F6" i="1"/>
  <c r="F5" i="1"/>
  <c r="E5" i="1"/>
  <c r="F4" i="1"/>
  <c r="E4" i="1"/>
  <c r="F3" i="1"/>
  <c r="E3" i="1"/>
  <c r="M42" i="3" l="1"/>
  <c r="J50" i="2"/>
  <c r="G50" i="2"/>
  <c r="K50" i="2" s="1"/>
  <c r="L50" i="2" s="1"/>
  <c r="C42" i="4"/>
  <c r="C21" i="1"/>
  <c r="F21" i="1" s="1"/>
  <c r="J20" i="2"/>
  <c r="F86" i="2"/>
  <c r="G20" i="2"/>
  <c r="K20" i="2" s="1"/>
  <c r="L20" i="2" s="1"/>
  <c r="M123" i="3"/>
  <c r="G154" i="3"/>
  <c r="H154" i="3" s="1"/>
  <c r="L154" i="3" s="1"/>
  <c r="M154" i="3" s="1"/>
  <c r="J22" i="2"/>
  <c r="J102" i="3"/>
  <c r="L102" i="3" s="1"/>
  <c r="M102" i="3" s="1"/>
  <c r="G86" i="2" l="1"/>
  <c r="K86" i="2" s="1"/>
  <c r="L86" i="2" s="1"/>
  <c r="J86" i="2"/>
</calcChain>
</file>

<file path=xl/sharedStrings.xml><?xml version="1.0" encoding="utf-8"?>
<sst xmlns="http://schemas.openxmlformats.org/spreadsheetml/2006/main" count="408" uniqueCount="361">
  <si>
    <t>MINISTRY OF BUDGET AND ECONOMIC PLANNING, KEBBI STATE
 2ND QUARTER BUDGET PERFORMANCE
APRIL - JUNE 2019</t>
  </si>
  <si>
    <t>DESCRIPTION</t>
  </si>
  <si>
    <t>ESTIMATE 2019</t>
  </si>
  <si>
    <t>ACTUAL RECEIPT APR-JUN</t>
  </si>
  <si>
    <t>BALANCE</t>
  </si>
  <si>
    <t>INTERNALLY GENERATED REVENUE</t>
  </si>
  <si>
    <t>STATUTORY ALLOCATION</t>
  </si>
  <si>
    <t>VALUE ADDED TAX</t>
  </si>
  <si>
    <t>OPENING BALANCE (BANK BALANCES)</t>
  </si>
  <si>
    <t>INTERNAL LOANS</t>
  </si>
  <si>
    <t>CBN /UBA Commercial Agricultural Loan</t>
  </si>
  <si>
    <t>a) CBN/AADS/Intervention</t>
  </si>
  <si>
    <t>b) CBN Personnel Salary Loan</t>
  </si>
  <si>
    <t>e) Budget Support Facility</t>
  </si>
  <si>
    <t>f) CBN Small Medium Entr. Dev. Fund (MSMEDF)</t>
  </si>
  <si>
    <t>Commercial Bank Loan for Solid Mineral Sector</t>
  </si>
  <si>
    <t>Bank Loan for Hotels Rehabilitation</t>
  </si>
  <si>
    <t>BOI Real Sector Funds</t>
  </si>
  <si>
    <t xml:space="preserve">JAIZ Bank for Empowerment </t>
  </si>
  <si>
    <t>FGN Infrastructure Support Facility</t>
  </si>
  <si>
    <t>EXTERNAL LOANS (RAAMP etc)</t>
  </si>
  <si>
    <t>GRANTS</t>
  </si>
  <si>
    <t>MISCELLANEOUS</t>
  </si>
  <si>
    <t>TOTAL REVENUE</t>
  </si>
  <si>
    <t>EXPENDITURE</t>
  </si>
  <si>
    <t xml:space="preserve"> </t>
  </si>
  <si>
    <t>Recurrent Expenditure</t>
  </si>
  <si>
    <t>Capital Expenditure</t>
  </si>
  <si>
    <t>TOTAL EXPENDITURE</t>
  </si>
  <si>
    <t>MINISTRY OF BUDGET AND ECONOMIC PLANING, BIRNIN KEBBI</t>
  </si>
  <si>
    <t>2ND QUARTER BUDGET PERFORMANCE BY MDAs</t>
  </si>
  <si>
    <t>Ministries and Departments</t>
  </si>
  <si>
    <t>2019  BUDGET</t>
  </si>
  <si>
    <t>Approved</t>
  </si>
  <si>
    <t>Actual Exp Personnel Cost Apr-Jun</t>
  </si>
  <si>
    <t>Atual Exp Overhead Cost Apr-Jun</t>
  </si>
  <si>
    <t>Total</t>
  </si>
  <si>
    <t>Total Expenditure</t>
  </si>
  <si>
    <t>Balance</t>
  </si>
  <si>
    <t>Estimates 2019</t>
  </si>
  <si>
    <t>412</t>
  </si>
  <si>
    <t>011100100100</t>
  </si>
  <si>
    <t>Government House</t>
  </si>
  <si>
    <t>A</t>
  </si>
  <si>
    <t>011100100200</t>
  </si>
  <si>
    <t>Deputy Governor's Office</t>
  </si>
  <si>
    <t>413</t>
  </si>
  <si>
    <t xml:space="preserve">Executive Office of the </t>
  </si>
  <si>
    <t>Governor</t>
  </si>
  <si>
    <t>011101700100</t>
  </si>
  <si>
    <t>Cabinet Affairs Department</t>
  </si>
  <si>
    <t>B</t>
  </si>
  <si>
    <t>011101800100</t>
  </si>
  <si>
    <t>Special Services Deparment</t>
  </si>
  <si>
    <t>C</t>
  </si>
  <si>
    <t>011101300100</t>
  </si>
  <si>
    <t>Administration Department</t>
  </si>
  <si>
    <t>D</t>
  </si>
  <si>
    <t>055100100100</t>
  </si>
  <si>
    <t>Ministry of  Local Government</t>
  </si>
  <si>
    <t>and Chieftaincy Affairs</t>
  </si>
  <si>
    <t>E</t>
  </si>
  <si>
    <t>014000100200</t>
  </si>
  <si>
    <t>Local Govt. Audit</t>
  </si>
  <si>
    <t>F</t>
  </si>
  <si>
    <t>012500500100</t>
  </si>
  <si>
    <t>Establishment Training &amp; Pension</t>
  </si>
  <si>
    <t>G</t>
  </si>
  <si>
    <t>025300100100</t>
  </si>
  <si>
    <t>Ministry of Lands &amp; Housing</t>
  </si>
  <si>
    <t>H</t>
  </si>
  <si>
    <t>011111300100</t>
  </si>
  <si>
    <t>Directorate of Protocol</t>
  </si>
  <si>
    <t>414</t>
  </si>
  <si>
    <t>021500100100</t>
  </si>
  <si>
    <t>Ministry of Agriculture and Natural resources</t>
  </si>
  <si>
    <t>415</t>
  </si>
  <si>
    <t>022200100100</t>
  </si>
  <si>
    <t>Ministry of Commerce and Industry</t>
  </si>
  <si>
    <t>416</t>
  </si>
  <si>
    <t>051700100100</t>
  </si>
  <si>
    <t>Ministry of Education</t>
  </si>
  <si>
    <t>416B</t>
  </si>
  <si>
    <t>051900100100</t>
  </si>
  <si>
    <t>Min. of Higher Education.</t>
  </si>
  <si>
    <t>417A</t>
  </si>
  <si>
    <t>022000100100</t>
  </si>
  <si>
    <t>Ministry of Finance</t>
  </si>
  <si>
    <t>417B</t>
  </si>
  <si>
    <t>022000300100</t>
  </si>
  <si>
    <t>Ministry of Budget &amp; Economic</t>
  </si>
  <si>
    <t>Planning</t>
  </si>
  <si>
    <t>417C</t>
  </si>
  <si>
    <t>022000700100</t>
  </si>
  <si>
    <t>Accountant General's Office</t>
  </si>
  <si>
    <t>418</t>
  </si>
  <si>
    <t>052100100100</t>
  </si>
  <si>
    <t>Ministry of Health</t>
  </si>
  <si>
    <t>419</t>
  </si>
  <si>
    <t>012300100100</t>
  </si>
  <si>
    <t>Ministry of Information</t>
  </si>
  <si>
    <t>and Culture</t>
  </si>
  <si>
    <t>419B</t>
  </si>
  <si>
    <t>051300100100</t>
  </si>
  <si>
    <t>Ministry of Youths &amp; Sports</t>
  </si>
  <si>
    <t>420</t>
  </si>
  <si>
    <t>032600100100</t>
  </si>
  <si>
    <t>Ministry of Justice</t>
  </si>
  <si>
    <t>422</t>
  </si>
  <si>
    <t>023400100100</t>
  </si>
  <si>
    <t>Ministry of Works and Transport</t>
  </si>
  <si>
    <t>423</t>
  </si>
  <si>
    <t>025200100100</t>
  </si>
  <si>
    <t>Ministry of Water Resources</t>
  </si>
  <si>
    <t>and Rural Development</t>
  </si>
  <si>
    <t>424</t>
  </si>
  <si>
    <t>051400100100</t>
  </si>
  <si>
    <t xml:space="preserve">Ministry of Women Affairs </t>
  </si>
  <si>
    <t>and Social Development</t>
  </si>
  <si>
    <t>JUDICIARY:-</t>
  </si>
  <si>
    <t>425A</t>
  </si>
  <si>
    <t>032605100100</t>
  </si>
  <si>
    <t>High Court of Justice</t>
  </si>
  <si>
    <t>425C</t>
  </si>
  <si>
    <t>032605300100</t>
  </si>
  <si>
    <t>Sharia Court</t>
  </si>
  <si>
    <t>425D</t>
  </si>
  <si>
    <t>031801100100</t>
  </si>
  <si>
    <t>Judicial Service Commission</t>
  </si>
  <si>
    <t>426</t>
  </si>
  <si>
    <t>053500100100</t>
  </si>
  <si>
    <t>Ministry of Environment</t>
  </si>
  <si>
    <t>427</t>
  </si>
  <si>
    <t>011103700100</t>
  </si>
  <si>
    <t>Local Government Service</t>
  </si>
  <si>
    <t>Commission</t>
  </si>
  <si>
    <t>428</t>
  </si>
  <si>
    <t>014000100100</t>
  </si>
  <si>
    <t>Office of the Auditor General</t>
  </si>
  <si>
    <t>429</t>
  </si>
  <si>
    <t>014700100100</t>
  </si>
  <si>
    <t>Civil Service Commission</t>
  </si>
  <si>
    <t>429A</t>
  </si>
  <si>
    <t>025000100100</t>
  </si>
  <si>
    <t>Fiscal Responsibility Commission</t>
  </si>
  <si>
    <t>429B</t>
  </si>
  <si>
    <t>021600100100</t>
  </si>
  <si>
    <t>Ministry of Animal Health Husbandry and Fisheries</t>
  </si>
  <si>
    <t>023400200100</t>
  </si>
  <si>
    <t>Office of the Surveyor General</t>
  </si>
  <si>
    <t>TOTAL:-</t>
  </si>
  <si>
    <t>KEBBI STATE 
2019 BUDGET
RECURRENT EXPENDITURES</t>
  </si>
  <si>
    <t>SUMMARY</t>
  </si>
  <si>
    <t>BOARDS/PARASTATALS</t>
  </si>
  <si>
    <t>Boards &amp; Parastatals</t>
  </si>
  <si>
    <t xml:space="preserve">ADMINISTRATIVE CODE </t>
  </si>
  <si>
    <t>Personnel Cost</t>
  </si>
  <si>
    <t>Overhead Cost</t>
  </si>
  <si>
    <t>Actual Exp Personel Cost 
APR-JUN</t>
  </si>
  <si>
    <t>Actual Exp Overhead Cost APR-JUN</t>
  </si>
  <si>
    <t xml:space="preserve">Total </t>
  </si>
  <si>
    <t>2019</t>
  </si>
  <si>
    <t>1.</t>
  </si>
  <si>
    <t>025305300100</t>
  </si>
  <si>
    <t>K U D A</t>
  </si>
  <si>
    <t>2.</t>
  </si>
  <si>
    <t>012300400100</t>
  </si>
  <si>
    <t>Kebbi Radio</t>
  </si>
  <si>
    <t>3.</t>
  </si>
  <si>
    <t>051701900100</t>
  </si>
  <si>
    <t>College of Education Argungu</t>
  </si>
  <si>
    <t>4.</t>
  </si>
  <si>
    <t>051701800100</t>
  </si>
  <si>
    <t>State Polytechnic, Dakingari</t>
  </si>
  <si>
    <t>5.</t>
  </si>
  <si>
    <t>051705600100</t>
  </si>
  <si>
    <t>Kebbi State Scholarship Board</t>
  </si>
  <si>
    <t>6.</t>
  </si>
  <si>
    <t>011103800100</t>
  </si>
  <si>
    <t>Pilgrims Welfare Agency</t>
  </si>
  <si>
    <t>7.</t>
  </si>
  <si>
    <t>Hospital Management</t>
  </si>
  <si>
    <t>8.</t>
  </si>
  <si>
    <t>011102700100</t>
  </si>
  <si>
    <t>National Youth Service Corps</t>
  </si>
  <si>
    <t>(NYSC)</t>
  </si>
  <si>
    <t>9.</t>
  </si>
  <si>
    <t>023100300100</t>
  </si>
  <si>
    <t>Rural Electricity Board</t>
  </si>
  <si>
    <t>10.</t>
  </si>
  <si>
    <t>025210200100</t>
  </si>
  <si>
    <t>Water Board</t>
  </si>
  <si>
    <t>11.</t>
  </si>
  <si>
    <t>022000800100</t>
  </si>
  <si>
    <t>Board of Internal Revenue</t>
  </si>
  <si>
    <t>12.</t>
  </si>
  <si>
    <t>021502100100</t>
  </si>
  <si>
    <t>College of Agriculture Zuru</t>
  </si>
  <si>
    <t>13.</t>
  </si>
  <si>
    <t>051703100100</t>
  </si>
  <si>
    <t>Usman Danfodio University</t>
  </si>
  <si>
    <t>14.</t>
  </si>
  <si>
    <t>032600200100</t>
  </si>
  <si>
    <t>Law Reform Commission</t>
  </si>
  <si>
    <t>15.</t>
  </si>
  <si>
    <t>021510200100</t>
  </si>
  <si>
    <t>Kebbi Agric and Rural Deve-</t>
  </si>
  <si>
    <t>lopment Authority (KARDA)</t>
  </si>
  <si>
    <t>16.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</si>
  <si>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</si>
  <si>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</si>
  <si>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</si>
  <si>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</si>
  <si>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</si>
  <si>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</si>
  <si>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LIAISON OFFICES:</t>
  </si>
  <si>
    <t>011102100100</t>
  </si>
  <si>
    <t>Liaison Office Abuja</t>
  </si>
  <si>
    <t>011102900100</t>
  </si>
  <si>
    <t>Liaison Office Lagos</t>
  </si>
  <si>
    <t>-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</si>
  <si>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</si>
  <si>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</si>
  <si>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</si>
  <si>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</si>
  <si>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</si>
  <si>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</si>
  <si>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</si>
  <si>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Arabic &amp; Islamic Education</t>
  </si>
  <si>
    <t>Board (AIEB)</t>
  </si>
  <si>
    <t>025301000100</t>
  </si>
  <si>
    <t>State Housing Corporation</t>
  </si>
  <si>
    <t>051705700100</t>
  </si>
  <si>
    <t>Secondary Schools Mana-</t>
  </si>
  <si>
    <t>gement Board</t>
  </si>
  <si>
    <t>051702800100</t>
  </si>
  <si>
    <t>College of Preliminary Studies</t>
  </si>
  <si>
    <t>Yauri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</si>
  <si>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</si>
  <si>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</si>
  <si>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</si>
  <si>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</si>
  <si>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</si>
  <si>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</si>
  <si>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</si>
  <si>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</si>
  <si>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</si>
  <si>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School of Health Technology Jega</t>
  </si>
  <si>
    <t>053501600100</t>
  </si>
  <si>
    <t>Kebbi State Environmental</t>
  </si>
  <si>
    <t>Protection Agency</t>
  </si>
  <si>
    <t>011103600100</t>
  </si>
  <si>
    <t xml:space="preserve">Primary School Staff Pension </t>
  </si>
  <si>
    <t>Board</t>
  </si>
  <si>
    <t>052110500100</t>
  </si>
  <si>
    <t>Community Directed Treatment</t>
  </si>
  <si>
    <t>Ivermectin (CDTI)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</si>
  <si>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</si>
  <si>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</si>
  <si>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</si>
  <si>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</si>
  <si>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</si>
  <si>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</si>
  <si>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</si>
  <si>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 xml:space="preserve">State Independent Electoral 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</si>
  <si>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</si>
  <si>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</si>
  <si>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</si>
  <si>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</si>
  <si>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</si>
  <si>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</si>
  <si>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</si>
  <si>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</si>
  <si>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</si>
  <si>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</si>
  <si>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</si>
  <si>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Kebbi State Emmergency</t>
  </si>
  <si>
    <t>Relief Agency (SEMA)</t>
  </si>
  <si>
    <t>051400200100</t>
  </si>
  <si>
    <t>Social Security Welfare Fund</t>
  </si>
  <si>
    <t>051700300100</t>
  </si>
  <si>
    <t>State Universal Basic  Education Board (SUBEB)</t>
  </si>
  <si>
    <t>051702700100</t>
  </si>
  <si>
    <t>Abdullahi Fodio Islamic Centre</t>
  </si>
  <si>
    <t>051702100100</t>
  </si>
  <si>
    <t>Kebbi State University, Aliero</t>
  </si>
  <si>
    <t>052100300100</t>
  </si>
  <si>
    <t xml:space="preserve">Primary Health Care Dev. </t>
  </si>
  <si>
    <t>Agency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</si>
  <si>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</si>
  <si>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</si>
  <si>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</si>
  <si>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</si>
  <si>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</si>
  <si>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</si>
  <si>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</si>
  <si>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Council of Chiefs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</si>
  <si>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</si>
  <si>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</si>
  <si>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</si>
  <si>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</si>
  <si>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</si>
  <si>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</si>
  <si>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</si>
  <si>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</si>
  <si>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</si>
  <si>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</si>
  <si>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57A</t>
  </si>
  <si>
    <t>011200400100</t>
  </si>
  <si>
    <t>House of Assembly Service Commission</t>
  </si>
  <si>
    <t>022000600100</t>
  </si>
  <si>
    <t xml:space="preserve">Youth Empowerment  Social Support operation (YESSO)  </t>
  </si>
  <si>
    <t>052110300100</t>
  </si>
  <si>
    <t>kebbi State Health System Devlopment project 11</t>
  </si>
  <si>
    <t>Kebbi Medical Centre Kalgo</t>
  </si>
  <si>
    <t>School For Handicap</t>
  </si>
  <si>
    <t>Rural Access And Mobility Project (RAAMP)</t>
  </si>
  <si>
    <t>Total:-</t>
  </si>
  <si>
    <t>MINISTRY OF BUDGET AND ECONOMIC PLANNING
 2ND QUARTER BUDGET PERFORMANCE
APRIL - JUNE 2019</t>
  </si>
  <si>
    <t>ADMINISTRATIVE CODE</t>
  </si>
  <si>
    <t>EXP.  APR-JUN</t>
  </si>
  <si>
    <t>BALANCE 2019</t>
  </si>
  <si>
    <t>MINISTRY OF AGRICULTURE</t>
  </si>
  <si>
    <t>MINISTRY OF ANIMAL HEALTH HUSBANDRY AND FISHERIES</t>
  </si>
  <si>
    <t>MINISTRY OF ENVIROMENT</t>
  </si>
  <si>
    <t>MINISTRY OF COMMERCE AND INDUSTRIES</t>
  </si>
  <si>
    <t>RURAL ELECTRIFICATION BOARD</t>
  </si>
  <si>
    <t>MINISTRY OF WORKS AND TRANSPORT</t>
  </si>
  <si>
    <t>ECONOMIC SECTOR - SUB TOTAL</t>
  </si>
  <si>
    <t>MINISTRY OF EDUCATION</t>
  </si>
  <si>
    <t>MINISTRY OF HIGH EDUCATION</t>
  </si>
  <si>
    <t>KEBBI STATE UNIVERSITY ALIERO</t>
  </si>
  <si>
    <t>STATE UNIVERSAL BASIC EDUCATION BOARD</t>
  </si>
  <si>
    <t>MINISTRY OF HEALTH</t>
  </si>
  <si>
    <t>PRIMARY HEALTH CARE DEVELOPMENT AGENCY</t>
  </si>
  <si>
    <t>STATE AGENCY FOR CONTROL OF AIDS</t>
  </si>
  <si>
    <t>MINISTRY OF INFORMATION</t>
  </si>
  <si>
    <t>MINISTRY OF YOUTH AND SOCIAL DEVELOPMENT</t>
  </si>
  <si>
    <t>SOCIAL SECTOR - SUB TOTAL</t>
  </si>
  <si>
    <t xml:space="preserve">MINISTRY OF WATER RESOURCES AND RURAL DEVELOPMENT </t>
  </si>
  <si>
    <t>MINISTRY OF LANDS AND HOUSING</t>
  </si>
  <si>
    <t xml:space="preserve">MINISTRY OF LOCAL GOVERNMENT AND CHIFTENCY AFFAIRS </t>
  </si>
  <si>
    <t>ENVIRONMENTAL SECTOR - SUB TOTAL</t>
  </si>
  <si>
    <t>OFFICE OF THE SECRETARY TO THE STATE GOVERNMENT (SSG)</t>
  </si>
  <si>
    <t>012500100100</t>
  </si>
  <si>
    <t>GENERAL ADMIN</t>
  </si>
  <si>
    <t>012400700100</t>
  </si>
  <si>
    <t>FIRE SERVICE</t>
  </si>
  <si>
    <t>MINISTRY OF FINANCE</t>
  </si>
  <si>
    <t>MINISTRY OF BUDGET AND ECONOMIC PLANINIG</t>
  </si>
  <si>
    <t>MINISTRY OF JUSTICE</t>
  </si>
  <si>
    <t>HIGHT COURTS</t>
  </si>
  <si>
    <t>SHARIA COURTS</t>
  </si>
  <si>
    <t>MINISTRY OF WOMEN AFFAIRS AND SOCIAL DEVELOPMENT</t>
  </si>
  <si>
    <t>KEBBI STATE HOUSE OF ASSEMBLY</t>
  </si>
  <si>
    <t>KEBBI STATE HOUSE OF ASSEMBLY COMMISSION</t>
  </si>
  <si>
    <t>ADMINISTRATION SECTOR - SUB TOTAL</t>
  </si>
  <si>
    <t>011103000100</t>
  </si>
  <si>
    <t>CONTINGENCY FUND</t>
  </si>
  <si>
    <t>SUB-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</si>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</sst>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24">
    <font>
      <sz val="11"/>
      <color theme="1"/>
      <name val="Calibri"/>
      <charset val="134"/>
      <scheme val="minor"/>
    </font>
    <font>
      <sz val="11"/>
      <color theme="1"/>
      <name val="Cambria"/>
      <family val="1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4"/>
      <name val="Book Antiqua"/>
      <family val="1"/>
    </font>
    <font>
      <b/>
      <sz val="14"/>
      <name val="Arial"/>
      <family val="2"/>
    </font>
    <font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4"/>
      <name val="Arial"/>
      <family val="2"/>
    </font>
    <font>
      <b/>
      <sz val="13"/>
      <name val="Arial"/>
      <family val="2"/>
    </font>
    <font>
      <b/>
      <sz val="13"/>
      <name val="Book Antiqua"/>
      <family val="1"/>
    </font>
    <font>
      <b/>
      <u/>
      <sz val="14"/>
      <name val="Book Antiqua"/>
      <family val="1"/>
    </font>
    <font>
      <b/>
      <i/>
      <sz val="14"/>
      <name val="Book Antiqua"/>
      <family val="1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165" fontId="2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0" fillId="0" borderId="0" xfId="0" applyFont="1" applyFill="1" applyAlignment="1">
      <alignment horizontal="center" wrapText="1"/>
    </xf>
    <xf numFmtId="3" fontId="0" fillId="0" borderId="0" xfId="0" applyNumberFormat="1" applyFont="1" applyFill="1" applyAlignment="1">
      <alignment horizontal="right"/>
    </xf>
    <xf numFmtId="0" fontId="5" fillId="2" borderId="4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 vertical="top"/>
    </xf>
    <xf numFmtId="2" fontId="5" fillId="2" borderId="4" xfId="0" applyNumberFormat="1" applyFont="1" applyFill="1" applyBorder="1" applyAlignment="1">
      <alignment wrapText="1"/>
    </xf>
    <xf numFmtId="3" fontId="5" fillId="0" borderId="4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wrapText="1"/>
    </xf>
    <xf numFmtId="2" fontId="5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/>
    <xf numFmtId="49" fontId="9" fillId="2" borderId="0" xfId="0" applyNumberFormat="1" applyFont="1" applyFill="1" applyAlignment="1"/>
    <xf numFmtId="0" fontId="9" fillId="0" borderId="0" xfId="0" applyFont="1" applyFill="1" applyAlignment="1"/>
    <xf numFmtId="2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wrapText="1"/>
    </xf>
    <xf numFmtId="49" fontId="0" fillId="2" borderId="0" xfId="0" applyNumberFormat="1" applyFont="1" applyFill="1" applyAlignment="1"/>
    <xf numFmtId="3" fontId="10" fillId="0" borderId="0" xfId="0" applyNumberFormat="1" applyFont="1" applyFill="1" applyAlignment="1">
      <alignment horizontal="right"/>
    </xf>
    <xf numFmtId="0" fontId="2" fillId="2" borderId="3" xfId="0" applyFont="1" applyFill="1" applyBorder="1" applyAlignment="1"/>
    <xf numFmtId="49" fontId="2" fillId="2" borderId="0" xfId="0" applyNumberFormat="1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11" fillId="0" borderId="10" xfId="0" applyFont="1" applyFill="1" applyBorder="1" applyAlignment="1"/>
    <xf numFmtId="0" fontId="13" fillId="0" borderId="10" xfId="0" applyFont="1" applyFill="1" applyBorder="1" applyAlignment="1">
      <alignment wrapText="1"/>
    </xf>
    <xf numFmtId="0" fontId="13" fillId="0" borderId="10" xfId="0" applyFont="1" applyFill="1" applyBorder="1" applyAlignment="1"/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wrapText="1"/>
    </xf>
    <xf numFmtId="164" fontId="13" fillId="0" borderId="12" xfId="1" applyNumberFormat="1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wrapText="1"/>
    </xf>
    <xf numFmtId="164" fontId="13" fillId="0" borderId="14" xfId="1" applyNumberFormat="1" applyFont="1" applyBorder="1" applyAlignment="1">
      <alignment horizontal="center"/>
    </xf>
    <xf numFmtId="43" fontId="13" fillId="0" borderId="13" xfId="1" applyNumberFormat="1" applyFont="1" applyBorder="1" applyAlignment="1"/>
    <xf numFmtId="0" fontId="13" fillId="0" borderId="14" xfId="0" applyFont="1" applyFill="1" applyBorder="1" applyAlignment="1">
      <alignment horizontal="center"/>
    </xf>
    <xf numFmtId="43" fontId="13" fillId="0" borderId="14" xfId="1" applyNumberFormat="1" applyFont="1" applyBorder="1" applyAlignment="1">
      <alignment horizontal="center"/>
    </xf>
    <xf numFmtId="43" fontId="13" fillId="0" borderId="13" xfId="1" applyNumberFormat="1" applyFont="1" applyBorder="1" applyAlignment="1">
      <alignment horizontal="right"/>
    </xf>
    <xf numFmtId="43" fontId="13" fillId="0" borderId="14" xfId="1" applyNumberFormat="1" applyFont="1" applyBorder="1" applyAlignment="1">
      <alignment horizontal="right"/>
    </xf>
    <xf numFmtId="49" fontId="13" fillId="0" borderId="14" xfId="0" applyNumberFormat="1" applyFont="1" applyFill="1" applyBorder="1" applyAlignment="1">
      <alignment horizontal="center"/>
    </xf>
    <xf numFmtId="43" fontId="13" fillId="0" borderId="13" xfId="1" applyNumberFormat="1" applyFont="1" applyBorder="1" applyAlignment="1">
      <alignment horizontal="center"/>
    </xf>
    <xf numFmtId="43" fontId="13" fillId="0" borderId="7" xfId="1" applyNumberFormat="1" applyFont="1" applyBorder="1" applyAlignment="1"/>
    <xf numFmtId="0" fontId="11" fillId="0" borderId="14" xfId="0" applyFont="1" applyFill="1" applyBorder="1" applyAlignment="1">
      <alignment wrapText="1"/>
    </xf>
    <xf numFmtId="164" fontId="13" fillId="0" borderId="10" xfId="1" applyNumberFormat="1" applyFont="1" applyBorder="1" applyAlignment="1">
      <alignment horizontal="center"/>
    </xf>
    <xf numFmtId="3" fontId="13" fillId="0" borderId="10" xfId="1" applyNumberFormat="1" applyFont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3" fillId="0" borderId="12" xfId="1" applyNumberFormat="1" applyFont="1" applyBorder="1" applyAlignment="1">
      <alignment horizontal="center"/>
    </xf>
    <xf numFmtId="164" fontId="13" fillId="0" borderId="13" xfId="1" applyNumberFormat="1" applyFont="1" applyBorder="1" applyAlignment="1"/>
    <xf numFmtId="164" fontId="13" fillId="0" borderId="14" xfId="1" applyNumberFormat="1" applyFont="1" applyBorder="1" applyAlignment="1"/>
    <xf numFmtId="3" fontId="13" fillId="0" borderId="14" xfId="1" applyNumberFormat="1" applyFont="1" applyBorder="1" applyAlignment="1">
      <alignment horizontal="center"/>
    </xf>
    <xf numFmtId="164" fontId="13" fillId="0" borderId="13" xfId="1" applyNumberFormat="1" applyFont="1" applyBorder="1" applyAlignment="1">
      <alignment horizontal="right"/>
    </xf>
    <xf numFmtId="164" fontId="13" fillId="0" borderId="14" xfId="1" applyNumberFormat="1" applyFont="1" applyBorder="1" applyAlignment="1">
      <alignment horizontal="right"/>
    </xf>
    <xf numFmtId="164" fontId="13" fillId="0" borderId="13" xfId="1" applyNumberFormat="1" applyFont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wrapText="1"/>
    </xf>
    <xf numFmtId="43" fontId="13" fillId="0" borderId="12" xfId="1" applyNumberFormat="1" applyFont="1" applyBorder="1" applyAlignment="1">
      <alignment horizontal="center"/>
    </xf>
    <xf numFmtId="0" fontId="15" fillId="0" borderId="14" xfId="0" applyFont="1" applyFill="1" applyBorder="1" applyAlignment="1">
      <alignment wrapText="1"/>
    </xf>
    <xf numFmtId="0" fontId="16" fillId="0" borderId="0" xfId="0" applyFont="1" applyFill="1" applyAlignment="1"/>
    <xf numFmtId="2" fontId="8" fillId="0" borderId="0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1" fillId="0" borderId="10" xfId="0" applyFont="1" applyFill="1" applyBorder="1" applyAlignment="1">
      <alignment wrapText="1"/>
    </xf>
    <xf numFmtId="164" fontId="11" fillId="0" borderId="10" xfId="1" applyNumberFormat="1" applyFont="1" applyBorder="1" applyAlignment="1">
      <alignment horizontal="center"/>
    </xf>
    <xf numFmtId="43" fontId="0" fillId="0" borderId="0" xfId="1" applyNumberFormat="1" applyFont="1" applyAlignment="1"/>
    <xf numFmtId="0" fontId="17" fillId="0" borderId="0" xfId="0" applyFont="1" applyFill="1" applyAlignment="1"/>
    <xf numFmtId="0" fontId="18" fillId="0" borderId="0" xfId="0" applyFont="1" applyFill="1" applyAlignment="1"/>
    <xf numFmtId="0" fontId="18" fillId="0" borderId="9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0" fontId="11" fillId="0" borderId="14" xfId="0" applyFont="1" applyFill="1" applyBorder="1" applyAlignment="1"/>
    <xf numFmtId="0" fontId="11" fillId="0" borderId="11" xfId="0" applyFont="1" applyFill="1" applyBorder="1" applyAlignment="1"/>
    <xf numFmtId="2" fontId="5" fillId="2" borderId="4" xfId="0" applyNumberFormat="1" applyFont="1" applyFill="1" applyBorder="1" applyAlignment="1">
      <alignment horizontal="center"/>
    </xf>
    <xf numFmtId="164" fontId="11" fillId="0" borderId="13" xfId="1" applyNumberFormat="1" applyFont="1" applyFill="1" applyBorder="1" applyAlignment="1"/>
    <xf numFmtId="0" fontId="20" fillId="0" borderId="14" xfId="0" applyFont="1" applyFill="1" applyBorder="1" applyAlignment="1"/>
    <xf numFmtId="0" fontId="14" fillId="0" borderId="14" xfId="0" applyFont="1" applyFill="1" applyBorder="1" applyAlignment="1"/>
    <xf numFmtId="0" fontId="11" fillId="0" borderId="13" xfId="0" applyFont="1" applyFill="1" applyBorder="1" applyAlignment="1">
      <alignment horizontal="center"/>
    </xf>
    <xf numFmtId="164" fontId="11" fillId="0" borderId="12" xfId="1" applyNumberFormat="1" applyFont="1" applyFill="1" applyBorder="1" applyAlignment="1"/>
    <xf numFmtId="164" fontId="11" fillId="0" borderId="14" xfId="1" applyNumberFormat="1" applyFont="1" applyFill="1" applyBorder="1" applyAlignment="1"/>
    <xf numFmtId="164" fontId="11" fillId="0" borderId="14" xfId="1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164" fontId="11" fillId="0" borderId="0" xfId="1" applyNumberFormat="1" applyFont="1" applyFill="1" applyBorder="1" applyAlignment="1"/>
    <xf numFmtId="3" fontId="6" fillId="0" borderId="4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0" fontId="11" fillId="0" borderId="12" xfId="0" applyFont="1" applyFill="1" applyBorder="1" applyAlignment="1"/>
    <xf numFmtId="164" fontId="11" fillId="0" borderId="12" xfId="1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right" wrapText="1"/>
    </xf>
    <xf numFmtId="164" fontId="11" fillId="0" borderId="1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11" fillId="0" borderId="0" xfId="1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top"/>
    </xf>
    <xf numFmtId="164" fontId="17" fillId="0" borderId="0" xfId="0" applyNumberFormat="1" applyFont="1" applyFill="1" applyAlignment="1"/>
    <xf numFmtId="4" fontId="17" fillId="0" borderId="0" xfId="0" applyNumberFormat="1" applyFont="1" applyFill="1" applyAlignment="1"/>
    <xf numFmtId="3" fontId="17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3" fontId="21" fillId="2" borderId="4" xfId="0" applyNumberFormat="1" applyFont="1" applyFill="1" applyBorder="1" applyAlignment="1">
      <alignment horizontal="center"/>
    </xf>
    <xf numFmtId="3" fontId="21" fillId="2" borderId="4" xfId="0" applyNumberFormat="1" applyFont="1" applyFill="1" applyBorder="1" applyAlignment="1">
      <alignment horizontal="center" wrapText="1"/>
    </xf>
    <xf numFmtId="0" fontId="21" fillId="0" borderId="4" xfId="0" applyFont="1" applyFill="1" applyBorder="1" applyAlignment="1"/>
    <xf numFmtId="2" fontId="21" fillId="2" borderId="4" xfId="0" applyNumberFormat="1" applyFont="1" applyFill="1" applyBorder="1" applyAlignment="1"/>
    <xf numFmtId="3" fontId="21" fillId="2" borderId="4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2" fontId="21" fillId="2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/>
    <xf numFmtId="3" fontId="6" fillId="0" borderId="4" xfId="1" applyNumberFormat="1" applyFont="1" applyBorder="1" applyAlignment="1">
      <alignment horizontal="right"/>
    </xf>
    <xf numFmtId="3" fontId="21" fillId="0" borderId="4" xfId="0" applyNumberFormat="1" applyFont="1" applyFill="1" applyBorder="1" applyAlignment="1">
      <alignment horizontal="right" wrapText="1"/>
    </xf>
    <xf numFmtId="3" fontId="6" fillId="0" borderId="19" xfId="1" applyNumberFormat="1" applyFont="1" applyBorder="1" applyAlignment="1">
      <alignment horizontal="right"/>
    </xf>
    <xf numFmtId="3" fontId="21" fillId="0" borderId="19" xfId="0" applyNumberFormat="1" applyFont="1" applyFill="1" applyBorder="1" applyAlignment="1">
      <alignment horizontal="right" wrapText="1"/>
    </xf>
    <xf numFmtId="4" fontId="0" fillId="0" borderId="0" xfId="0" applyNumberFormat="1" applyFont="1" applyFill="1" applyAlignment="1"/>
    <xf numFmtId="2" fontId="5" fillId="2" borderId="4" xfId="0" applyNumberFormat="1" applyFont="1" applyFill="1" applyBorder="1" applyAlignment="1"/>
    <xf numFmtId="3" fontId="4" fillId="0" borderId="0" xfId="0" applyNumberFormat="1" applyFont="1" applyFill="1" applyAlignment="1"/>
    <xf numFmtId="0" fontId="21" fillId="0" borderId="0" xfId="0" applyFont="1" applyFill="1" applyAlignment="1"/>
    <xf numFmtId="3" fontId="21" fillId="0" borderId="0" xfId="0" applyNumberFormat="1" applyFont="1" applyFill="1" applyAlignment="1"/>
    <xf numFmtId="3" fontId="21" fillId="0" borderId="0" xfId="0" applyNumberFormat="1" applyFont="1" applyFill="1" applyAlignment="1">
      <alignment horizontal="right"/>
    </xf>
    <xf numFmtId="2" fontId="6" fillId="2" borderId="19" xfId="0" quotePrefix="1" applyNumberFormat="1" applyFont="1" applyFill="1" applyBorder="1" applyAlignment="1">
      <alignment horizontal="center" vertical="top"/>
    </xf>
    <xf numFmtId="0" fontId="11" fillId="0" borderId="10" xfId="0" quotePrefix="1" applyFont="1" applyFill="1" applyBorder="1" applyAlignment="1">
      <alignment horizontal="center" wrapText="1"/>
    </xf>
    <xf numFmtId="2" fontId="6" fillId="2" borderId="4" xfId="0" quotePrefix="1" applyNumberFormat="1" applyFont="1" applyFill="1" applyBorder="1" applyAlignment="1">
      <alignment horizontal="center" vertical="top"/>
    </xf>
    <xf numFmtId="49" fontId="13" fillId="0" borderId="14" xfId="0" quotePrefix="1" applyNumberFormat="1" applyFont="1" applyFill="1" applyBorder="1" applyAlignment="1">
      <alignment horizontal="center"/>
    </xf>
    <xf numFmtId="2" fontId="6" fillId="2" borderId="4" xfId="0" quotePrefix="1" applyNumberFormat="1" applyFont="1" applyFill="1" applyBorder="1" applyAlignment="1">
      <alignment horizontal="center"/>
    </xf>
    <xf numFmtId="2" fontId="6" fillId="0" borderId="4" xfId="0" quotePrefix="1" applyNumberFormat="1" applyFont="1" applyFill="1" applyBorder="1" applyAlignment="1">
      <alignment horizontal="center" vertical="top"/>
    </xf>
    <xf numFmtId="2" fontId="6" fillId="0" borderId="4" xfId="0" quotePrefix="1" applyNumberFormat="1" applyFont="1" applyFill="1" applyBorder="1" applyAlignment="1">
      <alignment horizontal="center"/>
    </xf>
    <xf numFmtId="3" fontId="23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7" fillId="2" borderId="1" xfId="0" quotePrefix="1" applyNumberFormat="1" applyFont="1" applyFill="1" applyBorder="1" applyAlignment="1">
      <alignment horizontal="center" vertical="top"/>
    </xf>
    <xf numFmtId="2" fontId="7" fillId="2" borderId="3" xfId="0" applyNumberFormat="1" applyFont="1" applyFill="1" applyBorder="1" applyAlignment="1">
      <alignment horizontal="center" vertical="top"/>
    </xf>
    <xf numFmtId="2" fontId="7" fillId="0" borderId="1" xfId="0" quotePrefix="1" applyNumberFormat="1" applyFont="1" applyFill="1" applyBorder="1" applyAlignment="1">
      <alignment horizontal="center" vertical="top"/>
    </xf>
    <xf numFmtId="2" fontId="7" fillId="0" borderId="3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erformance%202nd%20Quarter%20APR-JU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SUMM"/>
      <sheetName val="REC REV SUMM"/>
      <sheetName val="REC REV"/>
      <sheetName val="MIN REC EXP SUMM"/>
      <sheetName val="BOARD REC EXP SUMM"/>
      <sheetName val="REC EXP"/>
      <sheetName val="CONS REV FUND"/>
      <sheetName val="CONS REV FUNS SUMMARY"/>
      <sheetName val="CAP REV SUMM"/>
      <sheetName val="CAP REV"/>
      <sheetName val="CAP EXP SUMM"/>
      <sheetName val="CAP EXP"/>
    </sheetNames>
    <sheetDataSet>
      <sheetData sheetId="0"/>
      <sheetData sheetId="1"/>
      <sheetData sheetId="2"/>
      <sheetData sheetId="3"/>
      <sheetData sheetId="4"/>
      <sheetData sheetId="5">
        <row r="70">
          <cell r="K70">
            <v>45538926</v>
          </cell>
        </row>
        <row r="88">
          <cell r="K88">
            <v>11713545</v>
          </cell>
        </row>
        <row r="353">
          <cell r="K353">
            <v>18537681</v>
          </cell>
        </row>
        <row r="547">
          <cell r="K547">
            <v>8531358</v>
          </cell>
        </row>
        <row r="684">
          <cell r="K684">
            <v>34098008</v>
          </cell>
        </row>
        <row r="841">
          <cell r="K841">
            <v>33542407</v>
          </cell>
        </row>
        <row r="872">
          <cell r="K872">
            <v>18156704</v>
          </cell>
        </row>
        <row r="931">
          <cell r="K931">
            <v>1526038</v>
          </cell>
        </row>
        <row r="950">
          <cell r="K950">
            <v>77659104</v>
          </cell>
        </row>
        <row r="969">
          <cell r="I969">
            <v>408500000</v>
          </cell>
        </row>
        <row r="987">
          <cell r="I987">
            <v>3600000</v>
          </cell>
        </row>
        <row r="1032">
          <cell r="K1032">
            <v>823596</v>
          </cell>
        </row>
        <row r="1241">
          <cell r="K1241">
            <v>727165</v>
          </cell>
        </row>
        <row r="1256">
          <cell r="K1256">
            <v>645000</v>
          </cell>
        </row>
        <row r="1305">
          <cell r="I1305">
            <v>1200000</v>
          </cell>
        </row>
        <row r="1465">
          <cell r="K1465">
            <v>900000</v>
          </cell>
        </row>
        <row r="1529">
          <cell r="I1529">
            <v>4200000</v>
          </cell>
        </row>
        <row r="1720">
          <cell r="K1720">
            <v>525369</v>
          </cell>
        </row>
        <row r="1753">
          <cell r="K1753">
            <v>30833892</v>
          </cell>
        </row>
        <row r="1789">
          <cell r="K1789">
            <v>545635</v>
          </cell>
        </row>
        <row r="1817">
          <cell r="I1817">
            <v>10000000</v>
          </cell>
        </row>
        <row r="1823">
          <cell r="I1823">
            <v>0</v>
          </cell>
        </row>
      </sheetData>
      <sheetData sheetId="6"/>
      <sheetData sheetId="7"/>
      <sheetData sheetId="8"/>
      <sheetData sheetId="9">
        <row r="17">
          <cell r="I17">
            <v>2000000000</v>
          </cell>
        </row>
        <row r="18">
          <cell r="I18">
            <v>4000000000</v>
          </cell>
        </row>
        <row r="19">
          <cell r="I19">
            <v>1250000000</v>
          </cell>
        </row>
        <row r="21">
          <cell r="I21">
            <v>2000000000</v>
          </cell>
        </row>
      </sheetData>
      <sheetData sheetId="10"/>
      <sheetData sheetId="11">
        <row r="267">
          <cell r="I267">
            <v>520000000</v>
          </cell>
        </row>
        <row r="274">
          <cell r="I274">
            <v>3600000000</v>
          </cell>
        </row>
        <row r="326">
          <cell r="I326">
            <v>50000000</v>
          </cell>
        </row>
        <row r="446">
          <cell r="I446">
            <v>52800000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B1" workbookViewId="0">
      <selection activeCell="E2" sqref="E2"/>
    </sheetView>
  </sheetViews>
  <sheetFormatPr defaultColWidth="30.7109375" defaultRowHeight="15"/>
  <cols>
    <col min="1" max="1" width="1.42578125" style="1" hidden="1" customWidth="1"/>
    <col min="2" max="2" width="59.85546875" style="1" customWidth="1"/>
    <col min="3" max="3" width="21.140625" style="28" customWidth="1"/>
    <col min="4" max="4" width="0.140625" style="6" customWidth="1"/>
    <col min="5" max="5" width="26.85546875" style="6" customWidth="1"/>
    <col min="6" max="6" width="29.140625" style="6" customWidth="1"/>
    <col min="7" max="9" width="30.7109375" style="1" hidden="1" customWidth="1"/>
    <col min="10" max="10" width="0.28515625" style="1" hidden="1" customWidth="1"/>
    <col min="11" max="13" width="30.7109375" style="1" hidden="1" customWidth="1"/>
    <col min="14" max="16384" width="30.7109375" style="1"/>
  </cols>
  <sheetData>
    <row r="1" spans="1:13" ht="55.5" customHeigh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s="107" customFormat="1" ht="42" customHeight="1">
      <c r="A2" s="108"/>
      <c r="B2" s="109" t="s">
        <v>1</v>
      </c>
      <c r="C2" s="110" t="s">
        <v>2</v>
      </c>
      <c r="D2" s="111" t="s">
        <v>3</v>
      </c>
      <c r="E2" s="135" t="s">
        <v>3</v>
      </c>
      <c r="F2" s="110" t="s">
        <v>4</v>
      </c>
    </row>
    <row r="3" spans="1:13" ht="18.75">
      <c r="A3" s="112"/>
      <c r="B3" s="113" t="s">
        <v>5</v>
      </c>
      <c r="C3" s="114">
        <v>10948286241</v>
      </c>
      <c r="D3" s="114">
        <v>1461294729</v>
      </c>
      <c r="E3" s="114">
        <f>D3/2</f>
        <v>730647364.5</v>
      </c>
      <c r="F3" s="114">
        <f t="shared" ref="F3:F6" si="0">C3-D3</f>
        <v>9486991512</v>
      </c>
    </row>
    <row r="4" spans="1:13" ht="18.75">
      <c r="A4" s="112"/>
      <c r="B4" s="113" t="s">
        <v>6</v>
      </c>
      <c r="C4" s="115">
        <v>44193755228</v>
      </c>
      <c r="D4" s="115">
        <v>10432811566</v>
      </c>
      <c r="E4" s="114">
        <f>D4/2</f>
        <v>5216405783</v>
      </c>
      <c r="F4" s="114">
        <f t="shared" si="0"/>
        <v>33760943662</v>
      </c>
    </row>
    <row r="5" spans="1:13" ht="18.75">
      <c r="A5" s="112"/>
      <c r="B5" s="113" t="s">
        <v>7</v>
      </c>
      <c r="C5" s="115">
        <v>11294161553</v>
      </c>
      <c r="D5" s="115">
        <v>3077418827</v>
      </c>
      <c r="E5" s="114">
        <f>D5/2</f>
        <v>1538709413.5</v>
      </c>
      <c r="F5" s="114">
        <f t="shared" si="0"/>
        <v>8216742726</v>
      </c>
    </row>
    <row r="6" spans="1:13" ht="18.75">
      <c r="A6" s="112"/>
      <c r="B6" s="113" t="s">
        <v>8</v>
      </c>
      <c r="C6" s="115">
        <v>19936086956</v>
      </c>
      <c r="D6" s="115"/>
      <c r="E6" s="114"/>
      <c r="F6" s="114">
        <f t="shared" si="0"/>
        <v>19936086956</v>
      </c>
    </row>
    <row r="7" spans="1:13" ht="18.75">
      <c r="A7" s="112"/>
      <c r="B7" s="116" t="s">
        <v>9</v>
      </c>
      <c r="C7" s="115"/>
      <c r="D7" s="115"/>
      <c r="E7" s="114"/>
      <c r="F7" s="114"/>
    </row>
    <row r="8" spans="1:13" ht="18.75">
      <c r="A8" s="112"/>
      <c r="B8" s="117" t="s">
        <v>10</v>
      </c>
      <c r="C8" s="118"/>
      <c r="D8" s="119"/>
      <c r="E8" s="114"/>
      <c r="F8" s="114"/>
    </row>
    <row r="9" spans="1:13" ht="18.75">
      <c r="A9" s="112"/>
      <c r="B9" s="117" t="s">
        <v>11</v>
      </c>
      <c r="C9" s="118">
        <v>1500000000</v>
      </c>
      <c r="D9" s="119"/>
      <c r="E9" s="114"/>
      <c r="F9" s="114">
        <f t="shared" ref="F9:F16" si="1">C9-D9</f>
        <v>1500000000</v>
      </c>
    </row>
    <row r="10" spans="1:13" ht="18.75">
      <c r="A10" s="112"/>
      <c r="B10" s="117" t="s">
        <v>12</v>
      </c>
      <c r="C10" s="118"/>
      <c r="D10" s="119"/>
      <c r="E10" s="114"/>
      <c r="F10" s="114"/>
    </row>
    <row r="11" spans="1:13" ht="18.75">
      <c r="A11" s="112"/>
      <c r="B11" s="117" t="s">
        <v>13</v>
      </c>
      <c r="C11" s="120"/>
      <c r="D11" s="121"/>
      <c r="E11" s="114"/>
      <c r="F11" s="114"/>
    </row>
    <row r="12" spans="1:13" ht="18.75">
      <c r="A12" s="112"/>
      <c r="B12" s="117" t="s">
        <v>14</v>
      </c>
      <c r="C12" s="118">
        <f>'[1]CAP REV'!I17</f>
        <v>2000000000</v>
      </c>
      <c r="D12" s="119"/>
      <c r="E12" s="114"/>
      <c r="F12" s="114">
        <f t="shared" si="1"/>
        <v>2000000000</v>
      </c>
      <c r="G12" s="28"/>
    </row>
    <row r="13" spans="1:13" ht="18.75">
      <c r="A13" s="112"/>
      <c r="B13" s="117" t="s">
        <v>15</v>
      </c>
      <c r="C13" s="118">
        <f>'[1]CAP REV'!I18</f>
        <v>4000000000</v>
      </c>
      <c r="D13" s="119"/>
      <c r="E13" s="114"/>
      <c r="F13" s="114">
        <f t="shared" si="1"/>
        <v>4000000000</v>
      </c>
      <c r="G13" s="28"/>
    </row>
    <row r="14" spans="1:13" ht="18.75">
      <c r="A14" s="112"/>
      <c r="B14" s="117" t="s">
        <v>16</v>
      </c>
      <c r="C14" s="118">
        <f>'[1]CAP REV'!I19</f>
        <v>1250000000</v>
      </c>
      <c r="D14" s="119"/>
      <c r="E14" s="114"/>
      <c r="F14" s="114">
        <f t="shared" si="1"/>
        <v>1250000000</v>
      </c>
      <c r="G14" s="28"/>
    </row>
    <row r="15" spans="1:13" ht="18.75">
      <c r="A15" s="112"/>
      <c r="B15" s="117" t="s">
        <v>17</v>
      </c>
      <c r="C15" s="118">
        <v>3000000000</v>
      </c>
      <c r="D15" s="119"/>
      <c r="E15" s="114"/>
      <c r="F15" s="114">
        <f t="shared" si="1"/>
        <v>3000000000</v>
      </c>
      <c r="G15" s="28"/>
    </row>
    <row r="16" spans="1:13" ht="18.75">
      <c r="A16" s="112"/>
      <c r="B16" s="117" t="s">
        <v>18</v>
      </c>
      <c r="C16" s="118">
        <f>'[1]CAP REV'!I21</f>
        <v>2000000000</v>
      </c>
      <c r="D16" s="119"/>
      <c r="E16" s="114"/>
      <c r="F16" s="114">
        <f t="shared" si="1"/>
        <v>2000000000</v>
      </c>
      <c r="G16" s="28"/>
      <c r="H16" s="122"/>
    </row>
    <row r="17" spans="1:8" ht="18.75">
      <c r="A17" s="112"/>
      <c r="B17" s="117" t="s">
        <v>19</v>
      </c>
      <c r="C17" s="118"/>
      <c r="D17" s="119"/>
      <c r="E17" s="114"/>
      <c r="F17" s="114"/>
      <c r="G17" s="28"/>
      <c r="H17" s="122"/>
    </row>
    <row r="18" spans="1:8" ht="18.75">
      <c r="A18" s="112"/>
      <c r="B18" s="113" t="s">
        <v>20</v>
      </c>
      <c r="C18" s="115">
        <v>10835144951</v>
      </c>
      <c r="D18" s="115"/>
      <c r="E18" s="114"/>
      <c r="F18" s="114">
        <f t="shared" ref="F18:F21" si="2">C18-D18</f>
        <v>10835144951</v>
      </c>
      <c r="G18" s="28"/>
      <c r="H18" s="122"/>
    </row>
    <row r="19" spans="1:8" ht="18.75">
      <c r="A19" s="112"/>
      <c r="B19" s="113" t="s">
        <v>21</v>
      </c>
      <c r="C19" s="115">
        <v>19060824700</v>
      </c>
      <c r="D19" s="115"/>
      <c r="E19" s="114"/>
      <c r="F19" s="114">
        <f t="shared" si="2"/>
        <v>19060824700</v>
      </c>
      <c r="G19" s="28"/>
      <c r="H19" s="122"/>
    </row>
    <row r="20" spans="1:8" ht="18.75">
      <c r="A20" s="112"/>
      <c r="B20" s="123" t="s">
        <v>22</v>
      </c>
      <c r="C20" s="11">
        <v>21443976609</v>
      </c>
      <c r="D20" s="11"/>
      <c r="E20" s="114"/>
      <c r="F20" s="114">
        <f t="shared" si="2"/>
        <v>21443976609</v>
      </c>
      <c r="G20" s="28"/>
      <c r="H20" s="122"/>
    </row>
    <row r="21" spans="1:8" ht="18.75" customHeight="1">
      <c r="A21" s="112"/>
      <c r="B21" s="116" t="s">
        <v>23</v>
      </c>
      <c r="C21" s="115">
        <f>SUM(C3:C20)</f>
        <v>151462236238</v>
      </c>
      <c r="D21" s="115">
        <f>SUM(D3:D20)</f>
        <v>14971525122</v>
      </c>
      <c r="E21" s="114">
        <f t="shared" ref="E21:E25" si="3">D21/2</f>
        <v>7485762561</v>
      </c>
      <c r="F21" s="114">
        <f t="shared" si="2"/>
        <v>136490711116</v>
      </c>
      <c r="G21" s="28"/>
      <c r="H21" s="122"/>
    </row>
    <row r="22" spans="1:8" ht="19.5" customHeight="1">
      <c r="A22" s="112"/>
      <c r="B22" s="113" t="s">
        <v>24</v>
      </c>
      <c r="C22" s="115"/>
      <c r="D22" s="115" t="s">
        <v>25</v>
      </c>
      <c r="E22" s="114"/>
      <c r="F22" s="114"/>
      <c r="G22" s="124"/>
    </row>
    <row r="23" spans="1:8" ht="18.75">
      <c r="A23" s="112"/>
      <c r="B23" s="113" t="s">
        <v>26</v>
      </c>
      <c r="C23" s="115">
        <v>47077186420</v>
      </c>
      <c r="D23" s="115">
        <v>6346804352</v>
      </c>
      <c r="E23" s="114">
        <f t="shared" si="3"/>
        <v>3173402176</v>
      </c>
      <c r="F23" s="114">
        <f t="shared" ref="F23:F25" si="4">C23-D23</f>
        <v>40730382068</v>
      </c>
      <c r="G23" s="28"/>
    </row>
    <row r="24" spans="1:8" ht="18.75">
      <c r="A24" s="112"/>
      <c r="B24" s="113" t="s">
        <v>27</v>
      </c>
      <c r="C24" s="115">
        <v>104385049818</v>
      </c>
      <c r="D24" s="115">
        <v>8062600128</v>
      </c>
      <c r="E24" s="114">
        <f t="shared" si="3"/>
        <v>4031300064</v>
      </c>
      <c r="F24" s="114">
        <f t="shared" si="4"/>
        <v>96322449690</v>
      </c>
      <c r="G24" s="28"/>
    </row>
    <row r="25" spans="1:8" ht="18.75">
      <c r="A25" s="112"/>
      <c r="B25" s="116" t="s">
        <v>28</v>
      </c>
      <c r="C25" s="115">
        <f>SUM(C23:C24)</f>
        <v>151462236238</v>
      </c>
      <c r="D25" s="115">
        <f>SUM(D22:D24)</f>
        <v>14409404480</v>
      </c>
      <c r="E25" s="114">
        <f t="shared" si="3"/>
        <v>7204702240</v>
      </c>
      <c r="F25" s="114">
        <f t="shared" si="4"/>
        <v>137052831758</v>
      </c>
    </row>
    <row r="26" spans="1:8" ht="18.75">
      <c r="A26" s="125"/>
      <c r="B26" s="125"/>
      <c r="C26" s="126"/>
      <c r="D26" s="127"/>
      <c r="E26" s="127"/>
      <c r="F26" s="127"/>
    </row>
    <row r="29" spans="1:8" ht="17.25" customHeight="1"/>
    <row r="30" spans="1:8" ht="15.75" customHeight="1"/>
  </sheetData>
  <mergeCells count="1">
    <mergeCell ref="A1:M1"/>
  </mergeCells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B1" workbookViewId="0">
      <selection activeCell="B1" sqref="B1:L1"/>
    </sheetView>
  </sheetViews>
  <sheetFormatPr defaultColWidth="9.140625" defaultRowHeight="16.5"/>
  <cols>
    <col min="1" max="1" width="2.42578125" style="71" customWidth="1"/>
    <col min="2" max="2" width="9.5703125" style="71" customWidth="1"/>
    <col min="3" max="3" width="29.7109375" style="71" customWidth="1"/>
    <col min="4" max="4" width="35.28515625" style="71" customWidth="1"/>
    <col min="5" max="5" width="21.85546875" style="71" customWidth="1"/>
    <col min="6" max="6" width="0.28515625" style="71" customWidth="1"/>
    <col min="7" max="7" width="21.85546875" style="71" customWidth="1"/>
    <col min="8" max="8" width="0.28515625" style="71" customWidth="1"/>
    <col min="9" max="9" width="21.7109375" style="71" customWidth="1"/>
    <col min="10" max="10" width="0.140625" style="71" customWidth="1"/>
    <col min="11" max="11" width="24.140625" style="71" customWidth="1"/>
    <col min="12" max="12" width="22" style="71" customWidth="1"/>
    <col min="13" max="13" width="19.5703125" style="71" customWidth="1"/>
    <col min="14" max="16384" width="9.140625" style="71"/>
  </cols>
  <sheetData>
    <row r="1" spans="1:13" ht="18.75">
      <c r="A1" s="72"/>
      <c r="B1" s="139" t="s">
        <v>29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72"/>
    </row>
    <row r="2" spans="1:13" ht="18.75">
      <c r="A2" s="72"/>
      <c r="B2" s="139" t="s">
        <v>30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72"/>
    </row>
    <row r="3" spans="1:13" ht="18.75">
      <c r="A3" s="7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72"/>
    </row>
    <row r="4" spans="1:13" ht="17.25">
      <c r="A4" s="72"/>
      <c r="B4" s="72"/>
      <c r="C4" s="72"/>
      <c r="D4" s="72"/>
      <c r="E4" s="73"/>
      <c r="F4" s="74"/>
      <c r="G4" s="74"/>
      <c r="H4" s="72"/>
      <c r="I4" s="72"/>
      <c r="J4" s="72"/>
      <c r="K4" s="72"/>
      <c r="L4" s="72"/>
      <c r="M4" s="72"/>
    </row>
    <row r="5" spans="1:13" ht="18.75">
      <c r="A5" s="72"/>
      <c r="B5" s="75"/>
      <c r="C5" s="75"/>
      <c r="D5" s="32" t="s">
        <v>31</v>
      </c>
      <c r="E5" s="76"/>
      <c r="F5" s="77"/>
      <c r="G5" s="77"/>
      <c r="H5" s="140" t="s">
        <v>32</v>
      </c>
      <c r="I5" s="140"/>
      <c r="J5" s="140"/>
      <c r="K5" s="140"/>
      <c r="L5" s="141"/>
      <c r="M5" s="72"/>
    </row>
    <row r="6" spans="1:13" ht="18.75" customHeight="1">
      <c r="A6" s="72"/>
      <c r="B6" s="78"/>
      <c r="C6" s="79"/>
      <c r="D6" s="80"/>
      <c r="E6" s="80" t="s">
        <v>33</v>
      </c>
      <c r="F6" s="81" t="s">
        <v>34</v>
      </c>
      <c r="G6" s="81" t="s">
        <v>34</v>
      </c>
      <c r="H6" s="62" t="s">
        <v>35</v>
      </c>
      <c r="I6" s="62" t="s">
        <v>35</v>
      </c>
      <c r="J6" s="60" t="s">
        <v>36</v>
      </c>
      <c r="K6" s="80" t="s">
        <v>37</v>
      </c>
      <c r="L6" s="80" t="s">
        <v>38</v>
      </c>
      <c r="M6" s="72"/>
    </row>
    <row r="7" spans="1:13" ht="18.75">
      <c r="A7" s="72"/>
      <c r="B7" s="78"/>
      <c r="C7" s="79"/>
      <c r="D7" s="80"/>
      <c r="E7" s="80" t="s">
        <v>39</v>
      </c>
      <c r="F7" s="81">
        <v>2019</v>
      </c>
      <c r="G7" s="81"/>
      <c r="H7" s="80">
        <v>2019</v>
      </c>
      <c r="I7" s="80"/>
      <c r="J7" s="80"/>
      <c r="K7" s="80"/>
      <c r="L7" s="80"/>
      <c r="M7" s="72"/>
    </row>
    <row r="8" spans="1:13" ht="18.75">
      <c r="A8" s="72"/>
      <c r="B8" s="78"/>
      <c r="C8" s="79"/>
      <c r="D8" s="82"/>
      <c r="E8" s="83"/>
      <c r="F8" s="83"/>
      <c r="G8" s="83"/>
      <c r="H8" s="83"/>
      <c r="I8" s="92"/>
      <c r="J8" s="92"/>
      <c r="K8" s="92"/>
      <c r="L8" s="83"/>
      <c r="M8" s="72"/>
    </row>
    <row r="9" spans="1:13" ht="18.75">
      <c r="A9" s="72"/>
      <c r="B9" s="78" t="s">
        <v>40</v>
      </c>
      <c r="C9" s="84" t="s">
        <v>41</v>
      </c>
      <c r="D9" s="82" t="s">
        <v>42</v>
      </c>
      <c r="E9" s="85">
        <v>2152282510</v>
      </c>
      <c r="F9" s="85">
        <v>7699449</v>
      </c>
      <c r="G9" s="85">
        <f>F9/2</f>
        <v>3849724.5</v>
      </c>
      <c r="H9" s="85">
        <v>83012308</v>
      </c>
      <c r="I9" s="93">
        <f>H9/2</f>
        <v>41506154</v>
      </c>
      <c r="J9" s="94">
        <f>F9+H9</f>
        <v>90711757</v>
      </c>
      <c r="K9" s="95">
        <f>G9+I9</f>
        <v>45355878.5</v>
      </c>
      <c r="L9" s="85">
        <f>E9-K9</f>
        <v>2106926631.5</v>
      </c>
      <c r="M9" s="72"/>
    </row>
    <row r="10" spans="1:13" ht="18.75">
      <c r="A10" s="72"/>
      <c r="B10" s="78"/>
      <c r="C10" s="79"/>
      <c r="D10" s="82"/>
      <c r="E10" s="85"/>
      <c r="F10" s="85"/>
      <c r="G10" s="85"/>
      <c r="H10" s="85"/>
      <c r="I10" s="93"/>
      <c r="J10" s="94"/>
      <c r="K10" s="95"/>
      <c r="L10" s="85"/>
      <c r="M10" s="72"/>
    </row>
    <row r="11" spans="1:13" ht="18.75">
      <c r="A11" s="72"/>
      <c r="B11" s="78" t="s">
        <v>43</v>
      </c>
      <c r="C11" s="13" t="s">
        <v>44</v>
      </c>
      <c r="D11" s="82" t="s">
        <v>45</v>
      </c>
      <c r="E11" s="85">
        <v>136500000</v>
      </c>
      <c r="F11" s="85"/>
      <c r="G11" s="85">
        <f>F11/2</f>
        <v>0</v>
      </c>
      <c r="H11" s="85">
        <v>21000000</v>
      </c>
      <c r="I11" s="93">
        <f>H11/2</f>
        <v>10500000</v>
      </c>
      <c r="J11" s="94">
        <f>F11+H11</f>
        <v>21000000</v>
      </c>
      <c r="K11" s="95">
        <f>G11+I11</f>
        <v>10500000</v>
      </c>
      <c r="L11" s="85">
        <f>E11-K11</f>
        <v>126000000</v>
      </c>
      <c r="M11" s="72"/>
    </row>
    <row r="12" spans="1:13" ht="18.75">
      <c r="A12" s="72"/>
      <c r="B12" s="78"/>
      <c r="C12" s="79"/>
      <c r="D12" s="82"/>
      <c r="E12" s="85"/>
      <c r="F12" s="85"/>
      <c r="G12" s="85"/>
      <c r="H12" s="85"/>
      <c r="I12" s="93"/>
      <c r="J12" s="94"/>
      <c r="K12" s="95"/>
      <c r="L12" s="85"/>
      <c r="M12" s="72"/>
    </row>
    <row r="13" spans="1:13" ht="18.75">
      <c r="A13" s="72"/>
      <c r="B13" s="78" t="s">
        <v>46</v>
      </c>
      <c r="C13" s="79"/>
      <c r="D13" s="86" t="s">
        <v>47</v>
      </c>
      <c r="E13" s="85"/>
      <c r="F13" s="85"/>
      <c r="G13" s="85"/>
      <c r="H13" s="85"/>
      <c r="I13" s="93"/>
      <c r="J13" s="94"/>
      <c r="K13" s="95"/>
      <c r="L13" s="85"/>
      <c r="M13" s="72"/>
    </row>
    <row r="14" spans="1:13" ht="18.75">
      <c r="A14" s="72"/>
      <c r="B14" s="78"/>
      <c r="C14" s="79"/>
      <c r="D14" s="86" t="s">
        <v>48</v>
      </c>
      <c r="E14" s="85"/>
      <c r="F14" s="85"/>
      <c r="G14" s="85"/>
      <c r="H14" s="85"/>
      <c r="I14" s="93"/>
      <c r="J14" s="94"/>
      <c r="K14" s="95"/>
      <c r="L14" s="85"/>
      <c r="M14" s="72"/>
    </row>
    <row r="15" spans="1:13" ht="18.75">
      <c r="A15" s="72"/>
      <c r="B15" s="78"/>
      <c r="C15" s="79"/>
      <c r="D15" s="82"/>
      <c r="E15" s="85"/>
      <c r="F15" s="85"/>
      <c r="G15" s="85"/>
      <c r="H15" s="85"/>
      <c r="I15" s="93"/>
      <c r="J15" s="94"/>
      <c r="K15" s="95"/>
      <c r="L15" s="85"/>
      <c r="M15" s="72"/>
    </row>
    <row r="16" spans="1:13" ht="18.75">
      <c r="A16" s="72"/>
      <c r="B16" s="78" t="s">
        <v>43</v>
      </c>
      <c r="C16" s="13" t="s">
        <v>49</v>
      </c>
      <c r="D16" s="82" t="s">
        <v>50</v>
      </c>
      <c r="E16" s="85">
        <v>2830000000</v>
      </c>
      <c r="F16" s="85">
        <v>98251054</v>
      </c>
      <c r="G16" s="85">
        <f t="shared" ref="G16:G20" si="0">F16/2</f>
        <v>49125527</v>
      </c>
      <c r="H16" s="85">
        <v>497663443</v>
      </c>
      <c r="I16" s="93">
        <f t="shared" ref="I16:I20" si="1">H16/2</f>
        <v>248831721.5</v>
      </c>
      <c r="J16" s="94">
        <f t="shared" ref="J16:J20" si="2">F16+H16</f>
        <v>595914497</v>
      </c>
      <c r="K16" s="95">
        <f t="shared" ref="K16:K20" si="3">G16+I16</f>
        <v>297957248.5</v>
      </c>
      <c r="L16" s="85">
        <f t="shared" ref="L16:L20" si="4">E16-K16</f>
        <v>2532042751.5</v>
      </c>
      <c r="M16" s="72"/>
    </row>
    <row r="17" spans="1:13" ht="18.75">
      <c r="A17" s="72"/>
      <c r="B17" s="78"/>
      <c r="C17" s="79"/>
      <c r="D17" s="82"/>
      <c r="E17" s="85"/>
      <c r="F17" s="85"/>
      <c r="G17" s="85"/>
      <c r="H17" s="85"/>
      <c r="I17" s="93"/>
      <c r="J17" s="94"/>
      <c r="K17" s="95"/>
      <c r="L17" s="85"/>
      <c r="M17" s="72"/>
    </row>
    <row r="18" spans="1:13" ht="18.75">
      <c r="A18" s="72"/>
      <c r="B18" s="78" t="s">
        <v>51</v>
      </c>
      <c r="C18" s="13" t="s">
        <v>52</v>
      </c>
      <c r="D18" s="82" t="s">
        <v>53</v>
      </c>
      <c r="E18" s="85">
        <v>89781000</v>
      </c>
      <c r="F18" s="85">
        <v>1454596</v>
      </c>
      <c r="G18" s="85">
        <f t="shared" si="0"/>
        <v>727298</v>
      </c>
      <c r="H18" s="85">
        <v>10675000</v>
      </c>
      <c r="I18" s="93">
        <f t="shared" si="1"/>
        <v>5337500</v>
      </c>
      <c r="J18" s="94">
        <f t="shared" si="2"/>
        <v>12129596</v>
      </c>
      <c r="K18" s="95">
        <f t="shared" si="3"/>
        <v>6064798</v>
      </c>
      <c r="L18" s="85">
        <f t="shared" si="4"/>
        <v>83716202</v>
      </c>
      <c r="M18" s="72"/>
    </row>
    <row r="19" spans="1:13" ht="18.75">
      <c r="A19" s="72"/>
      <c r="B19" s="78"/>
      <c r="C19" s="79"/>
      <c r="D19" s="82"/>
      <c r="E19" s="85"/>
      <c r="F19" s="85"/>
      <c r="G19" s="85"/>
      <c r="H19" s="85"/>
      <c r="I19" s="93"/>
      <c r="J19" s="94"/>
      <c r="K19" s="95"/>
      <c r="L19" s="85"/>
      <c r="M19" s="72"/>
    </row>
    <row r="20" spans="1:13" ht="18.75">
      <c r="A20" s="72"/>
      <c r="B20" s="78" t="s">
        <v>54</v>
      </c>
      <c r="C20" s="13" t="s">
        <v>55</v>
      </c>
      <c r="D20" s="82" t="s">
        <v>56</v>
      </c>
      <c r="E20" s="85">
        <v>480923308</v>
      </c>
      <c r="F20" s="85">
        <f>'[1]REC EXP'!K70</f>
        <v>45538926</v>
      </c>
      <c r="G20" s="85">
        <f t="shared" si="0"/>
        <v>22769463</v>
      </c>
      <c r="H20" s="85">
        <v>7382000</v>
      </c>
      <c r="I20" s="93">
        <f t="shared" si="1"/>
        <v>3691000</v>
      </c>
      <c r="J20" s="94">
        <f t="shared" si="2"/>
        <v>52920926</v>
      </c>
      <c r="K20" s="95">
        <f t="shared" si="3"/>
        <v>26460463</v>
      </c>
      <c r="L20" s="85">
        <f t="shared" si="4"/>
        <v>454462845</v>
      </c>
      <c r="M20" s="72"/>
    </row>
    <row r="21" spans="1:13" ht="18.75">
      <c r="A21" s="72"/>
      <c r="B21" s="78"/>
      <c r="C21" s="79"/>
      <c r="D21" s="82"/>
      <c r="E21" s="85"/>
      <c r="F21" s="85"/>
      <c r="G21" s="85"/>
      <c r="H21" s="85"/>
      <c r="I21" s="93"/>
      <c r="J21" s="94"/>
      <c r="K21" s="95"/>
      <c r="L21" s="85"/>
      <c r="M21" s="72"/>
    </row>
    <row r="22" spans="1:13" ht="18.75">
      <c r="A22" s="72"/>
      <c r="B22" s="78" t="s">
        <v>57</v>
      </c>
      <c r="C22" s="13" t="s">
        <v>58</v>
      </c>
      <c r="D22" s="82" t="s">
        <v>59</v>
      </c>
      <c r="E22" s="85">
        <v>68875500</v>
      </c>
      <c r="F22" s="85">
        <f>'[1]REC EXP'!K88</f>
        <v>11713545</v>
      </c>
      <c r="G22" s="85">
        <f t="shared" ref="G22:G27" si="5">F22/2</f>
        <v>5856772.5</v>
      </c>
      <c r="H22" s="85">
        <v>1500000</v>
      </c>
      <c r="I22" s="93">
        <f t="shared" ref="I22:I27" si="6">H22/2</f>
        <v>750000</v>
      </c>
      <c r="J22" s="94">
        <f t="shared" ref="J22:J27" si="7">F22+H22</f>
        <v>13213545</v>
      </c>
      <c r="K22" s="95">
        <f t="shared" ref="K22:K27" si="8">G22+I22</f>
        <v>6606772.5</v>
      </c>
      <c r="L22" s="85">
        <f t="shared" ref="L22:L27" si="9">E22-K22</f>
        <v>62268727.5</v>
      </c>
      <c r="M22" s="72"/>
    </row>
    <row r="23" spans="1:13" ht="18.75">
      <c r="A23" s="72"/>
      <c r="B23" s="78"/>
      <c r="C23" s="79"/>
      <c r="D23" s="82" t="s">
        <v>60</v>
      </c>
      <c r="E23" s="85"/>
      <c r="F23" s="85"/>
      <c r="G23" s="85"/>
      <c r="H23" s="85"/>
      <c r="I23" s="93"/>
      <c r="J23" s="94"/>
      <c r="K23" s="95"/>
      <c r="L23" s="85"/>
      <c r="M23" s="72"/>
    </row>
    <row r="24" spans="1:13" ht="18.75">
      <c r="A24" s="72"/>
      <c r="B24" s="78"/>
      <c r="C24" s="79"/>
      <c r="D24" s="82"/>
      <c r="E24" s="85"/>
      <c r="F24" s="85"/>
      <c r="G24" s="85"/>
      <c r="H24" s="85"/>
      <c r="I24" s="93"/>
      <c r="J24" s="94"/>
      <c r="K24" s="95"/>
      <c r="L24" s="85"/>
      <c r="M24" s="72"/>
    </row>
    <row r="25" spans="1:13" ht="18.75">
      <c r="A25" s="72"/>
      <c r="B25" s="78" t="s">
        <v>61</v>
      </c>
      <c r="C25" s="13" t="s">
        <v>62</v>
      </c>
      <c r="D25" s="82" t="s">
        <v>63</v>
      </c>
      <c r="E25" s="85">
        <v>35444448</v>
      </c>
      <c r="F25" s="85">
        <v>7532215</v>
      </c>
      <c r="G25" s="85">
        <f t="shared" si="5"/>
        <v>3766107.5</v>
      </c>
      <c r="H25" s="85">
        <v>450000</v>
      </c>
      <c r="I25" s="93">
        <f t="shared" si="6"/>
        <v>225000</v>
      </c>
      <c r="J25" s="94">
        <f t="shared" si="7"/>
        <v>7982215</v>
      </c>
      <c r="K25" s="95">
        <f t="shared" si="8"/>
        <v>3991107.5</v>
      </c>
      <c r="L25" s="85">
        <f t="shared" si="9"/>
        <v>31453340.5</v>
      </c>
      <c r="M25" s="72"/>
    </row>
    <row r="26" spans="1:13" ht="18.75">
      <c r="A26" s="72"/>
      <c r="B26" s="78"/>
      <c r="C26" s="79"/>
      <c r="D26" s="82"/>
      <c r="E26" s="85"/>
      <c r="F26" s="85"/>
      <c r="G26" s="85"/>
      <c r="H26" s="85"/>
      <c r="I26" s="93"/>
      <c r="J26" s="94"/>
      <c r="K26" s="95"/>
      <c r="L26" s="85"/>
      <c r="M26" s="72"/>
    </row>
    <row r="27" spans="1:13" ht="18.75">
      <c r="A27" s="72"/>
      <c r="B27" s="78" t="s">
        <v>64</v>
      </c>
      <c r="C27" s="13" t="s">
        <v>65</v>
      </c>
      <c r="D27" s="87" t="s">
        <v>66</v>
      </c>
      <c r="E27" s="85">
        <v>316834081</v>
      </c>
      <c r="F27" s="85">
        <v>41576660</v>
      </c>
      <c r="G27" s="85">
        <f t="shared" si="5"/>
        <v>20788330</v>
      </c>
      <c r="H27" s="85">
        <v>2190000</v>
      </c>
      <c r="I27" s="93">
        <f t="shared" si="6"/>
        <v>1095000</v>
      </c>
      <c r="J27" s="94">
        <f t="shared" si="7"/>
        <v>43766660</v>
      </c>
      <c r="K27" s="95">
        <f t="shared" si="8"/>
        <v>21883330</v>
      </c>
      <c r="L27" s="85">
        <f t="shared" si="9"/>
        <v>294950751</v>
      </c>
      <c r="M27" s="72"/>
    </row>
    <row r="28" spans="1:13" ht="18.75">
      <c r="A28" s="72"/>
      <c r="B28" s="78"/>
      <c r="C28" s="79"/>
      <c r="D28" s="82"/>
      <c r="E28" s="85"/>
      <c r="F28" s="85"/>
      <c r="G28" s="85"/>
      <c r="H28" s="85"/>
      <c r="I28" s="93"/>
      <c r="J28" s="94"/>
      <c r="K28" s="95"/>
      <c r="L28" s="85"/>
      <c r="M28" s="72"/>
    </row>
    <row r="29" spans="1:13" ht="18.75">
      <c r="A29" s="72"/>
      <c r="B29" s="78" t="s">
        <v>67</v>
      </c>
      <c r="C29" s="13" t="s">
        <v>68</v>
      </c>
      <c r="D29" s="82" t="s">
        <v>69</v>
      </c>
      <c r="E29" s="85">
        <v>160750000</v>
      </c>
      <c r="F29" s="85">
        <v>24165776</v>
      </c>
      <c r="G29" s="85">
        <f t="shared" ref="G29:G33" si="10">F29/2</f>
        <v>12082888</v>
      </c>
      <c r="H29" s="85">
        <v>2250000</v>
      </c>
      <c r="I29" s="93">
        <f t="shared" ref="I29:I33" si="11">H29/2</f>
        <v>1125000</v>
      </c>
      <c r="J29" s="94">
        <f t="shared" ref="J29:J33" si="12">F29+H29</f>
        <v>26415776</v>
      </c>
      <c r="K29" s="95">
        <f t="shared" ref="K29:K33" si="13">G29+I29</f>
        <v>13207888</v>
      </c>
      <c r="L29" s="85">
        <f t="shared" ref="L29:L33" si="14">E29-K29</f>
        <v>147542112</v>
      </c>
      <c r="M29" s="72"/>
    </row>
    <row r="30" spans="1:13" ht="18.75">
      <c r="A30" s="72"/>
      <c r="B30" s="78"/>
      <c r="C30" s="79"/>
      <c r="D30" s="82"/>
      <c r="E30" s="85"/>
      <c r="F30" s="85"/>
      <c r="G30" s="85"/>
      <c r="H30" s="85"/>
      <c r="I30" s="93"/>
      <c r="J30" s="94"/>
      <c r="K30" s="95"/>
      <c r="L30" s="85"/>
      <c r="M30" s="72"/>
    </row>
    <row r="31" spans="1:13" ht="18.75">
      <c r="A31" s="72"/>
      <c r="B31" s="78" t="s">
        <v>70</v>
      </c>
      <c r="C31" s="13" t="s">
        <v>71</v>
      </c>
      <c r="D31" s="82" t="s">
        <v>72</v>
      </c>
      <c r="E31" s="85">
        <v>137920306</v>
      </c>
      <c r="F31" s="85">
        <v>4757657</v>
      </c>
      <c r="G31" s="85">
        <f t="shared" si="10"/>
        <v>2378828.5</v>
      </c>
      <c r="H31" s="85">
        <v>5999950</v>
      </c>
      <c r="I31" s="93">
        <f t="shared" si="11"/>
        <v>2999975</v>
      </c>
      <c r="J31" s="94">
        <f t="shared" si="12"/>
        <v>10757607</v>
      </c>
      <c r="K31" s="95">
        <f t="shared" si="13"/>
        <v>5378803.5</v>
      </c>
      <c r="L31" s="85">
        <f t="shared" si="14"/>
        <v>132541502.5</v>
      </c>
      <c r="M31" s="72"/>
    </row>
    <row r="32" spans="1:13" ht="18.75">
      <c r="A32" s="72"/>
      <c r="B32" s="78"/>
      <c r="C32" s="79"/>
      <c r="D32" s="82"/>
      <c r="E32" s="85"/>
      <c r="F32" s="85"/>
      <c r="G32" s="85"/>
      <c r="H32" s="85"/>
      <c r="I32" s="93"/>
      <c r="J32" s="94"/>
      <c r="K32" s="95"/>
      <c r="L32" s="85"/>
      <c r="M32" s="72"/>
    </row>
    <row r="33" spans="1:13" ht="37.5">
      <c r="A33" s="72"/>
      <c r="B33" s="78" t="s">
        <v>73</v>
      </c>
      <c r="C33" s="13" t="s">
        <v>74</v>
      </c>
      <c r="D33" s="49" t="s">
        <v>75</v>
      </c>
      <c r="E33" s="85">
        <v>300100000</v>
      </c>
      <c r="F33" s="85">
        <v>48839017</v>
      </c>
      <c r="G33" s="85">
        <f t="shared" si="10"/>
        <v>24419508.5</v>
      </c>
      <c r="H33" s="85">
        <v>2400000</v>
      </c>
      <c r="I33" s="93">
        <f t="shared" si="11"/>
        <v>1200000</v>
      </c>
      <c r="J33" s="94">
        <f t="shared" si="12"/>
        <v>51239017</v>
      </c>
      <c r="K33" s="95">
        <f t="shared" si="13"/>
        <v>25619508.5</v>
      </c>
      <c r="L33" s="85">
        <f t="shared" si="14"/>
        <v>274480491.5</v>
      </c>
      <c r="M33" s="72"/>
    </row>
    <row r="34" spans="1:13" ht="18.75">
      <c r="A34" s="72"/>
      <c r="B34" s="78"/>
      <c r="C34" s="79"/>
      <c r="D34" s="82"/>
      <c r="E34" s="85"/>
      <c r="F34" s="85"/>
      <c r="G34" s="85"/>
      <c r="H34" s="85"/>
      <c r="I34" s="93"/>
      <c r="J34" s="94"/>
      <c r="K34" s="95"/>
      <c r="L34" s="85"/>
      <c r="M34" s="72"/>
    </row>
    <row r="35" spans="1:13" ht="37.5">
      <c r="A35" s="72"/>
      <c r="B35" s="78" t="s">
        <v>76</v>
      </c>
      <c r="C35" s="13" t="s">
        <v>77</v>
      </c>
      <c r="D35" s="49" t="s">
        <v>78</v>
      </c>
      <c r="E35" s="85">
        <v>107200000</v>
      </c>
      <c r="F35" s="85">
        <v>17772236</v>
      </c>
      <c r="G35" s="85">
        <f t="shared" ref="G35:G39" si="15">F35/2</f>
        <v>8886118</v>
      </c>
      <c r="H35" s="85">
        <v>1935000</v>
      </c>
      <c r="I35" s="93">
        <f t="shared" ref="I35:I39" si="16">H35/2</f>
        <v>967500</v>
      </c>
      <c r="J35" s="94">
        <f t="shared" ref="J35:J39" si="17">F35+H35</f>
        <v>19707236</v>
      </c>
      <c r="K35" s="95">
        <f t="shared" ref="K35:K39" si="18">G35+I35</f>
        <v>9853618</v>
      </c>
      <c r="L35" s="85">
        <f t="shared" ref="L35:L39" si="19">E35-K35</f>
        <v>97346382</v>
      </c>
      <c r="M35" s="72"/>
    </row>
    <row r="36" spans="1:13" ht="18.75">
      <c r="A36" s="72"/>
      <c r="B36" s="78"/>
      <c r="C36" s="79"/>
      <c r="D36" s="82"/>
      <c r="E36" s="85"/>
      <c r="F36" s="85"/>
      <c r="G36" s="85"/>
      <c r="H36" s="85"/>
      <c r="I36" s="93"/>
      <c r="J36" s="94"/>
      <c r="K36" s="95"/>
      <c r="L36" s="85"/>
      <c r="M36" s="72"/>
    </row>
    <row r="37" spans="1:13" ht="18.75">
      <c r="A37" s="72"/>
      <c r="B37" s="78" t="s">
        <v>79</v>
      </c>
      <c r="C37" s="13" t="s">
        <v>80</v>
      </c>
      <c r="D37" s="82" t="s">
        <v>81</v>
      </c>
      <c r="E37" s="85">
        <v>1517500000</v>
      </c>
      <c r="F37" s="85">
        <v>45843867</v>
      </c>
      <c r="G37" s="85">
        <f t="shared" si="15"/>
        <v>22921933.5</v>
      </c>
      <c r="H37" s="85">
        <v>4660000</v>
      </c>
      <c r="I37" s="93">
        <f t="shared" si="16"/>
        <v>2330000</v>
      </c>
      <c r="J37" s="94">
        <f t="shared" si="17"/>
        <v>50503867</v>
      </c>
      <c r="K37" s="95">
        <f t="shared" si="18"/>
        <v>25251933.5</v>
      </c>
      <c r="L37" s="85">
        <f t="shared" si="19"/>
        <v>1492248066.5</v>
      </c>
      <c r="M37" s="72"/>
    </row>
    <row r="38" spans="1:13" ht="18.75">
      <c r="A38" s="72"/>
      <c r="B38" s="78"/>
      <c r="C38" s="79"/>
      <c r="D38" s="82"/>
      <c r="E38" s="85"/>
      <c r="F38" s="85"/>
      <c r="G38" s="85"/>
      <c r="H38" s="85"/>
      <c r="I38" s="93"/>
      <c r="J38" s="94"/>
      <c r="K38" s="95"/>
      <c r="L38" s="85"/>
      <c r="M38" s="72"/>
    </row>
    <row r="39" spans="1:13" ht="18.75">
      <c r="A39" s="72"/>
      <c r="B39" s="78" t="s">
        <v>82</v>
      </c>
      <c r="C39" s="13" t="s">
        <v>83</v>
      </c>
      <c r="D39" s="82" t="s">
        <v>84</v>
      </c>
      <c r="E39" s="85">
        <v>510000000</v>
      </c>
      <c r="F39" s="85">
        <v>85852063</v>
      </c>
      <c r="G39" s="85">
        <f t="shared" si="15"/>
        <v>42926031.5</v>
      </c>
      <c r="H39" s="85">
        <v>1800000</v>
      </c>
      <c r="I39" s="93">
        <f t="shared" si="16"/>
        <v>900000</v>
      </c>
      <c r="J39" s="94">
        <f t="shared" si="17"/>
        <v>87652063</v>
      </c>
      <c r="K39" s="95">
        <f t="shared" si="18"/>
        <v>43826031.5</v>
      </c>
      <c r="L39" s="85">
        <f t="shared" si="19"/>
        <v>466173968.5</v>
      </c>
      <c r="M39" s="72"/>
    </row>
    <row r="40" spans="1:13" ht="18.75">
      <c r="A40" s="72"/>
      <c r="B40" s="78"/>
      <c r="C40" s="79"/>
      <c r="D40" s="82"/>
      <c r="E40" s="85"/>
      <c r="F40" s="85"/>
      <c r="G40" s="85"/>
      <c r="H40" s="85"/>
      <c r="I40" s="93"/>
      <c r="J40" s="94"/>
      <c r="K40" s="95"/>
      <c r="L40" s="85"/>
      <c r="M40" s="72"/>
    </row>
    <row r="41" spans="1:13" ht="18.75">
      <c r="A41" s="72"/>
      <c r="B41" s="78" t="s">
        <v>85</v>
      </c>
      <c r="C41" s="13" t="s">
        <v>86</v>
      </c>
      <c r="D41" s="82" t="s">
        <v>87</v>
      </c>
      <c r="E41" s="85">
        <v>768651634</v>
      </c>
      <c r="F41" s="85">
        <v>110474543</v>
      </c>
      <c r="G41" s="85">
        <f t="shared" ref="G41:G46" si="20">F41/2</f>
        <v>55237271.5</v>
      </c>
      <c r="H41" s="85">
        <v>55250240</v>
      </c>
      <c r="I41" s="93">
        <f t="shared" ref="I41:I46" si="21">H41/2</f>
        <v>27625120</v>
      </c>
      <c r="J41" s="94">
        <f t="shared" ref="J41:J46" si="22">F41+H41</f>
        <v>165724783</v>
      </c>
      <c r="K41" s="95">
        <f t="shared" ref="K41:K46" si="23">G41+I41</f>
        <v>82862391.5</v>
      </c>
      <c r="L41" s="85">
        <f t="shared" ref="L41:L46" si="24">E41-K41</f>
        <v>685789242.5</v>
      </c>
      <c r="M41" s="72"/>
    </row>
    <row r="42" spans="1:13" ht="18.75">
      <c r="A42" s="72"/>
      <c r="B42" s="78"/>
      <c r="C42" s="79"/>
      <c r="D42" s="82"/>
      <c r="E42" s="85"/>
      <c r="F42" s="85"/>
      <c r="G42" s="85"/>
      <c r="H42" s="85"/>
      <c r="I42" s="93"/>
      <c r="J42" s="94"/>
      <c r="K42" s="95"/>
      <c r="L42" s="85"/>
      <c r="M42" s="72"/>
    </row>
    <row r="43" spans="1:13" ht="18.75">
      <c r="A43" s="72"/>
      <c r="B43" s="78" t="s">
        <v>88</v>
      </c>
      <c r="C43" s="13" t="s">
        <v>89</v>
      </c>
      <c r="D43" s="82" t="s">
        <v>90</v>
      </c>
      <c r="E43" s="85">
        <v>115900000</v>
      </c>
      <c r="F43" s="85">
        <v>7450013</v>
      </c>
      <c r="G43" s="85">
        <f t="shared" si="20"/>
        <v>3725006.5</v>
      </c>
      <c r="H43" s="85">
        <v>4241000</v>
      </c>
      <c r="I43" s="93">
        <f t="shared" si="21"/>
        <v>2120500</v>
      </c>
      <c r="J43" s="94">
        <f t="shared" si="22"/>
        <v>11691013</v>
      </c>
      <c r="K43" s="95">
        <f t="shared" si="23"/>
        <v>5845506.5</v>
      </c>
      <c r="L43" s="85">
        <f t="shared" si="24"/>
        <v>110054493.5</v>
      </c>
      <c r="M43" s="72"/>
    </row>
    <row r="44" spans="1:13" ht="18.75">
      <c r="A44" s="72"/>
      <c r="B44" s="78"/>
      <c r="C44" s="79"/>
      <c r="D44" s="82" t="s">
        <v>91</v>
      </c>
      <c r="E44" s="85"/>
      <c r="F44" s="85"/>
      <c r="G44" s="85"/>
      <c r="H44" s="85"/>
      <c r="I44" s="93"/>
      <c r="J44" s="94"/>
      <c r="K44" s="95"/>
      <c r="L44" s="85"/>
      <c r="M44" s="72"/>
    </row>
    <row r="45" spans="1:13" ht="18.75">
      <c r="A45" s="72"/>
      <c r="B45" s="88"/>
      <c r="C45" s="80"/>
      <c r="D45" s="82"/>
      <c r="E45" s="89"/>
      <c r="F45" s="89"/>
      <c r="G45" s="85"/>
      <c r="H45" s="89"/>
      <c r="I45" s="93"/>
      <c r="J45" s="94"/>
      <c r="K45" s="95"/>
      <c r="L45" s="85"/>
      <c r="M45" s="72"/>
    </row>
    <row r="46" spans="1:13" ht="18.75">
      <c r="A46" s="72"/>
      <c r="B46" s="88" t="s">
        <v>92</v>
      </c>
      <c r="C46" s="13" t="s">
        <v>93</v>
      </c>
      <c r="D46" s="82" t="s">
        <v>94</v>
      </c>
      <c r="E46" s="85">
        <v>290000000</v>
      </c>
      <c r="F46" s="90"/>
      <c r="G46" s="85">
        <f t="shared" si="20"/>
        <v>0</v>
      </c>
      <c r="H46" s="91">
        <v>9615000</v>
      </c>
      <c r="I46" s="93">
        <f t="shared" si="21"/>
        <v>4807500</v>
      </c>
      <c r="J46" s="94">
        <f t="shared" si="22"/>
        <v>9615000</v>
      </c>
      <c r="K46" s="95">
        <f t="shared" si="23"/>
        <v>4807500</v>
      </c>
      <c r="L46" s="85">
        <f t="shared" si="24"/>
        <v>285192500</v>
      </c>
      <c r="M46" s="72"/>
    </row>
    <row r="47" spans="1:13" ht="18.75">
      <c r="A47" s="72"/>
      <c r="B47" s="88"/>
      <c r="C47" s="80"/>
      <c r="D47" s="82"/>
      <c r="E47" s="91"/>
      <c r="F47" s="91"/>
      <c r="G47" s="85"/>
      <c r="H47" s="91"/>
      <c r="I47" s="93"/>
      <c r="J47" s="94"/>
      <c r="K47" s="95"/>
      <c r="L47" s="85"/>
      <c r="M47" s="72"/>
    </row>
    <row r="48" spans="1:13" ht="18.75">
      <c r="A48" s="72"/>
      <c r="B48" s="88" t="s">
        <v>95</v>
      </c>
      <c r="C48" s="13" t="s">
        <v>96</v>
      </c>
      <c r="D48" s="82" t="s">
        <v>97</v>
      </c>
      <c r="E48" s="85">
        <v>4094677404</v>
      </c>
      <c r="F48" s="90">
        <v>852837610</v>
      </c>
      <c r="G48" s="85">
        <f t="shared" ref="G48:G53" si="25">F48/2</f>
        <v>426418805</v>
      </c>
      <c r="H48" s="91">
        <v>37380000</v>
      </c>
      <c r="I48" s="93">
        <f t="shared" ref="I48:I53" si="26">H48/2</f>
        <v>18690000</v>
      </c>
      <c r="J48" s="94">
        <f t="shared" ref="J48:J53" si="27">F48+H48</f>
        <v>890217610</v>
      </c>
      <c r="K48" s="95">
        <f t="shared" ref="K48:K53" si="28">G48+I48</f>
        <v>445108805</v>
      </c>
      <c r="L48" s="85">
        <f t="shared" ref="L48:L53" si="29">E48-K48</f>
        <v>3649568599</v>
      </c>
      <c r="M48" s="72"/>
    </row>
    <row r="49" spans="1:13" ht="18.75">
      <c r="A49" s="72"/>
      <c r="B49" s="88"/>
      <c r="C49" s="80"/>
      <c r="D49" s="82"/>
      <c r="E49" s="91"/>
      <c r="F49" s="91"/>
      <c r="G49" s="85"/>
      <c r="H49" s="91"/>
      <c r="I49" s="93"/>
      <c r="J49" s="94"/>
      <c r="K49" s="95"/>
      <c r="L49" s="85"/>
      <c r="M49" s="72"/>
    </row>
    <row r="50" spans="1:13" ht="18.75">
      <c r="A50" s="72"/>
      <c r="B50" s="88" t="s">
        <v>98</v>
      </c>
      <c r="C50" s="13" t="s">
        <v>99</v>
      </c>
      <c r="D50" s="82" t="s">
        <v>100</v>
      </c>
      <c r="E50" s="85">
        <v>147395122</v>
      </c>
      <c r="F50" s="90">
        <f>'[1]REC EXP'!K353</f>
        <v>18537681</v>
      </c>
      <c r="G50" s="85">
        <f t="shared" si="25"/>
        <v>9268840.5</v>
      </c>
      <c r="H50" s="91">
        <v>5755000</v>
      </c>
      <c r="I50" s="93">
        <f t="shared" si="26"/>
        <v>2877500</v>
      </c>
      <c r="J50" s="94">
        <f t="shared" si="27"/>
        <v>24292681</v>
      </c>
      <c r="K50" s="95">
        <f t="shared" si="28"/>
        <v>12146340.5</v>
      </c>
      <c r="L50" s="85">
        <f t="shared" si="29"/>
        <v>135248781.5</v>
      </c>
      <c r="M50" s="72"/>
    </row>
    <row r="51" spans="1:13" ht="18.75">
      <c r="A51" s="72"/>
      <c r="B51" s="88"/>
      <c r="C51" s="80"/>
      <c r="D51" s="82" t="s">
        <v>101</v>
      </c>
      <c r="E51" s="91"/>
      <c r="F51" s="91"/>
      <c r="G51" s="85"/>
      <c r="H51" s="91"/>
      <c r="I51" s="93"/>
      <c r="J51" s="94"/>
      <c r="K51" s="95"/>
      <c r="L51" s="85"/>
      <c r="M51" s="72"/>
    </row>
    <row r="52" spans="1:13" ht="18.75">
      <c r="A52" s="72"/>
      <c r="B52" s="88"/>
      <c r="C52" s="80"/>
      <c r="D52" s="82"/>
      <c r="E52" s="91"/>
      <c r="F52" s="91"/>
      <c r="G52" s="85"/>
      <c r="H52" s="91"/>
      <c r="I52" s="93"/>
      <c r="J52" s="94"/>
      <c r="K52" s="95"/>
      <c r="L52" s="85"/>
      <c r="M52" s="72"/>
    </row>
    <row r="53" spans="1:13" ht="18.75">
      <c r="A53" s="72"/>
      <c r="B53" s="88" t="s">
        <v>102</v>
      </c>
      <c r="C53" s="13" t="s">
        <v>103</v>
      </c>
      <c r="D53" s="82" t="s">
        <v>104</v>
      </c>
      <c r="E53" s="85">
        <v>123300000</v>
      </c>
      <c r="F53" s="90">
        <v>11300540</v>
      </c>
      <c r="G53" s="85">
        <f t="shared" si="25"/>
        <v>5650270</v>
      </c>
      <c r="H53" s="91">
        <v>1550000</v>
      </c>
      <c r="I53" s="93">
        <f t="shared" si="26"/>
        <v>775000</v>
      </c>
      <c r="J53" s="94">
        <f t="shared" si="27"/>
        <v>12850540</v>
      </c>
      <c r="K53" s="95">
        <f t="shared" si="28"/>
        <v>6425270</v>
      </c>
      <c r="L53" s="85">
        <f t="shared" si="29"/>
        <v>116874730</v>
      </c>
      <c r="M53" s="72"/>
    </row>
    <row r="54" spans="1:13" ht="18.75">
      <c r="A54" s="72"/>
      <c r="B54" s="88"/>
      <c r="C54" s="80"/>
      <c r="D54" s="82"/>
      <c r="E54" s="91"/>
      <c r="F54" s="91"/>
      <c r="G54" s="85"/>
      <c r="H54" s="91"/>
      <c r="I54" s="93"/>
      <c r="J54" s="94"/>
      <c r="K54" s="95"/>
      <c r="L54" s="85"/>
      <c r="M54" s="72"/>
    </row>
    <row r="55" spans="1:13" ht="18.75">
      <c r="A55" s="72"/>
      <c r="B55" s="88" t="s">
        <v>105</v>
      </c>
      <c r="C55" s="13" t="s">
        <v>106</v>
      </c>
      <c r="D55" s="82" t="s">
        <v>107</v>
      </c>
      <c r="E55" s="85">
        <v>803281499</v>
      </c>
      <c r="F55" s="90">
        <v>13601018</v>
      </c>
      <c r="G55" s="85">
        <f t="shared" ref="G55:G59" si="30">F55/2</f>
        <v>6800509</v>
      </c>
      <c r="H55" s="91">
        <v>49404000</v>
      </c>
      <c r="I55" s="93">
        <f t="shared" ref="I55:I59" si="31">H55/2</f>
        <v>24702000</v>
      </c>
      <c r="J55" s="94">
        <f t="shared" ref="J55:J59" si="32">F55+H55</f>
        <v>63005018</v>
      </c>
      <c r="K55" s="95">
        <f t="shared" ref="K55:K59" si="33">G55+I55</f>
        <v>31502509</v>
      </c>
      <c r="L55" s="85">
        <f t="shared" ref="L55:L59" si="34">E55-K55</f>
        <v>771778990</v>
      </c>
      <c r="M55" s="72"/>
    </row>
    <row r="56" spans="1:13" ht="18.75">
      <c r="A56" s="72"/>
      <c r="B56" s="88"/>
      <c r="C56" s="80"/>
      <c r="D56" s="82"/>
      <c r="E56" s="91"/>
      <c r="F56" s="91"/>
      <c r="G56" s="85"/>
      <c r="H56" s="91"/>
      <c r="I56" s="93"/>
      <c r="J56" s="94"/>
      <c r="K56" s="95"/>
      <c r="L56" s="85"/>
      <c r="M56" s="72"/>
    </row>
    <row r="57" spans="1:13" ht="37.5">
      <c r="A57" s="72"/>
      <c r="B57" s="88" t="s">
        <v>108</v>
      </c>
      <c r="C57" s="13" t="s">
        <v>109</v>
      </c>
      <c r="D57" s="49" t="s">
        <v>110</v>
      </c>
      <c r="E57" s="85">
        <v>359350000</v>
      </c>
      <c r="F57" s="90">
        <v>56998568</v>
      </c>
      <c r="G57" s="85">
        <f t="shared" si="30"/>
        <v>28499284</v>
      </c>
      <c r="H57" s="91">
        <v>4400000</v>
      </c>
      <c r="I57" s="93">
        <f t="shared" si="31"/>
        <v>2200000</v>
      </c>
      <c r="J57" s="94">
        <f t="shared" si="32"/>
        <v>61398568</v>
      </c>
      <c r="K57" s="95">
        <f t="shared" si="33"/>
        <v>30699284</v>
      </c>
      <c r="L57" s="85">
        <f t="shared" si="34"/>
        <v>328650716</v>
      </c>
      <c r="M57" s="72"/>
    </row>
    <row r="58" spans="1:13" ht="18.75">
      <c r="A58" s="72"/>
      <c r="B58" s="88"/>
      <c r="C58" s="80"/>
      <c r="D58" s="82"/>
      <c r="E58" s="91"/>
      <c r="F58" s="91"/>
      <c r="G58" s="85"/>
      <c r="H58" s="91"/>
      <c r="I58" s="93"/>
      <c r="J58" s="94"/>
      <c r="K58" s="95"/>
      <c r="L58" s="85"/>
      <c r="M58" s="72"/>
    </row>
    <row r="59" spans="1:13" ht="18.75">
      <c r="A59" s="72"/>
      <c r="B59" s="88" t="s">
        <v>111</v>
      </c>
      <c r="C59" s="13" t="s">
        <v>112</v>
      </c>
      <c r="D59" s="82" t="s">
        <v>113</v>
      </c>
      <c r="E59" s="85">
        <v>109111847</v>
      </c>
      <c r="F59" s="90">
        <v>22194129</v>
      </c>
      <c r="G59" s="85">
        <f t="shared" si="30"/>
        <v>11097064.5</v>
      </c>
      <c r="H59" s="91">
        <v>2765000</v>
      </c>
      <c r="I59" s="93">
        <f t="shared" si="31"/>
        <v>1382500</v>
      </c>
      <c r="J59" s="94">
        <f t="shared" si="32"/>
        <v>24959129</v>
      </c>
      <c r="K59" s="95">
        <f t="shared" si="33"/>
        <v>12479564.5</v>
      </c>
      <c r="L59" s="85">
        <f t="shared" si="34"/>
        <v>96632282.5</v>
      </c>
      <c r="M59" s="72"/>
    </row>
    <row r="60" spans="1:13" ht="18.75">
      <c r="A60" s="72"/>
      <c r="B60" s="88"/>
      <c r="C60" s="80"/>
      <c r="D60" s="82" t="s">
        <v>114</v>
      </c>
      <c r="E60" s="91"/>
      <c r="F60" s="91"/>
      <c r="G60" s="85"/>
      <c r="H60" s="91"/>
      <c r="I60" s="93"/>
      <c r="J60" s="94"/>
      <c r="K60" s="95"/>
      <c r="L60" s="85"/>
      <c r="M60" s="72"/>
    </row>
    <row r="61" spans="1:13" ht="18.75">
      <c r="A61" s="72"/>
      <c r="B61" s="88"/>
      <c r="C61" s="80"/>
      <c r="D61" s="82"/>
      <c r="E61" s="91"/>
      <c r="F61" s="91"/>
      <c r="G61" s="85"/>
      <c r="H61" s="91"/>
      <c r="I61" s="93"/>
      <c r="J61" s="94"/>
      <c r="K61" s="95"/>
      <c r="L61" s="85"/>
      <c r="M61" s="72"/>
    </row>
    <row r="62" spans="1:13" ht="18.75">
      <c r="A62" s="72"/>
      <c r="B62" s="88" t="s">
        <v>115</v>
      </c>
      <c r="C62" s="13" t="s">
        <v>116</v>
      </c>
      <c r="D62" s="82" t="s">
        <v>117</v>
      </c>
      <c r="E62" s="85">
        <v>93910000</v>
      </c>
      <c r="F62" s="90">
        <v>10558194</v>
      </c>
      <c r="G62" s="85">
        <f>F62/2</f>
        <v>5279097</v>
      </c>
      <c r="H62" s="91">
        <v>6030199</v>
      </c>
      <c r="I62" s="93">
        <f>H62/2</f>
        <v>3015099.5</v>
      </c>
      <c r="J62" s="94">
        <f>F62+H62</f>
        <v>16588393</v>
      </c>
      <c r="K62" s="95">
        <f>G62+I62</f>
        <v>8294196.5</v>
      </c>
      <c r="L62" s="85">
        <f>E62-K62</f>
        <v>85615803.5</v>
      </c>
      <c r="M62" s="72"/>
    </row>
    <row r="63" spans="1:13" ht="18.75">
      <c r="A63" s="72"/>
      <c r="B63" s="88"/>
      <c r="C63" s="80"/>
      <c r="D63" s="82" t="s">
        <v>118</v>
      </c>
      <c r="E63" s="91"/>
      <c r="F63" s="91"/>
      <c r="G63" s="85"/>
      <c r="H63" s="91"/>
      <c r="I63" s="93"/>
      <c r="J63" s="94"/>
      <c r="K63" s="95"/>
      <c r="L63" s="85"/>
      <c r="M63" s="72"/>
    </row>
    <row r="64" spans="1:13" ht="18.75">
      <c r="A64" s="72"/>
      <c r="B64" s="88"/>
      <c r="C64" s="80"/>
      <c r="D64" s="82"/>
      <c r="E64" s="91"/>
      <c r="F64" s="91"/>
      <c r="G64" s="85"/>
      <c r="H64" s="91"/>
      <c r="I64" s="93"/>
      <c r="J64" s="94"/>
      <c r="K64" s="95"/>
      <c r="L64" s="85"/>
      <c r="M64" s="72"/>
    </row>
    <row r="65" spans="1:13" ht="18.75">
      <c r="A65" s="72"/>
      <c r="B65" s="88"/>
      <c r="C65" s="80"/>
      <c r="D65" s="82" t="s">
        <v>119</v>
      </c>
      <c r="E65" s="91"/>
      <c r="F65" s="91"/>
      <c r="G65" s="85"/>
      <c r="H65" s="91"/>
      <c r="I65" s="93"/>
      <c r="J65" s="94"/>
      <c r="K65" s="95"/>
      <c r="L65" s="85"/>
      <c r="M65" s="72"/>
    </row>
    <row r="66" spans="1:13" ht="18.75">
      <c r="A66" s="72"/>
      <c r="B66" s="88" t="s">
        <v>120</v>
      </c>
      <c r="C66" s="13" t="s">
        <v>121</v>
      </c>
      <c r="D66" s="82" t="s">
        <v>122</v>
      </c>
      <c r="E66" s="85">
        <v>685847092</v>
      </c>
      <c r="F66" s="90">
        <v>112448706</v>
      </c>
      <c r="G66" s="85">
        <f t="shared" ref="G66:G70" si="35">F66/2</f>
        <v>56224353</v>
      </c>
      <c r="H66" s="91">
        <v>15165000</v>
      </c>
      <c r="I66" s="93">
        <f t="shared" ref="I66:I70" si="36">H66/2</f>
        <v>7582500</v>
      </c>
      <c r="J66" s="94">
        <f t="shared" ref="J66:J70" si="37">F66+H66</f>
        <v>127613706</v>
      </c>
      <c r="K66" s="95">
        <f t="shared" ref="K66:K70" si="38">G66+I66</f>
        <v>63806853</v>
      </c>
      <c r="L66" s="85">
        <f t="shared" ref="L66:L70" si="39">E66-K66</f>
        <v>622040239</v>
      </c>
      <c r="M66" s="72"/>
    </row>
    <row r="67" spans="1:13" ht="18.75">
      <c r="A67" s="72"/>
      <c r="B67" s="88"/>
      <c r="C67" s="80"/>
      <c r="D67" s="82"/>
      <c r="E67" s="91"/>
      <c r="F67" s="91"/>
      <c r="G67" s="85"/>
      <c r="H67" s="91"/>
      <c r="I67" s="93"/>
      <c r="J67" s="94"/>
      <c r="K67" s="95"/>
      <c r="L67" s="85"/>
      <c r="M67" s="72"/>
    </row>
    <row r="68" spans="1:13" ht="18.75">
      <c r="A68" s="72"/>
      <c r="B68" s="88" t="s">
        <v>123</v>
      </c>
      <c r="C68" s="13" t="s">
        <v>124</v>
      </c>
      <c r="D68" s="82" t="s">
        <v>125</v>
      </c>
      <c r="E68" s="85">
        <v>722000000</v>
      </c>
      <c r="F68" s="90">
        <v>94866032</v>
      </c>
      <c r="G68" s="85">
        <f t="shared" si="35"/>
        <v>47433016</v>
      </c>
      <c r="H68" s="91">
        <v>28027000</v>
      </c>
      <c r="I68" s="93">
        <f t="shared" si="36"/>
        <v>14013500</v>
      </c>
      <c r="J68" s="94">
        <f t="shared" si="37"/>
        <v>122893032</v>
      </c>
      <c r="K68" s="95">
        <f t="shared" si="38"/>
        <v>61446516</v>
      </c>
      <c r="L68" s="85">
        <f t="shared" si="39"/>
        <v>660553484</v>
      </c>
      <c r="M68" s="72"/>
    </row>
    <row r="69" spans="1:13" ht="18.75">
      <c r="A69" s="72"/>
      <c r="B69" s="88"/>
      <c r="C69" s="80"/>
      <c r="D69" s="82"/>
      <c r="E69" s="91"/>
      <c r="F69" s="91"/>
      <c r="G69" s="85"/>
      <c r="H69" s="91"/>
      <c r="I69" s="93"/>
      <c r="J69" s="94"/>
      <c r="K69" s="95"/>
      <c r="L69" s="85"/>
      <c r="M69" s="72"/>
    </row>
    <row r="70" spans="1:13" ht="18.75">
      <c r="A70" s="72"/>
      <c r="B70" s="88" t="s">
        <v>126</v>
      </c>
      <c r="C70" s="13" t="s">
        <v>127</v>
      </c>
      <c r="D70" s="82" t="s">
        <v>128</v>
      </c>
      <c r="E70" s="85">
        <v>38925000</v>
      </c>
      <c r="F70" s="90">
        <f>'[1]REC EXP'!K547</f>
        <v>8531358</v>
      </c>
      <c r="G70" s="85">
        <f t="shared" si="35"/>
        <v>4265679</v>
      </c>
      <c r="H70" s="91">
        <v>561000</v>
      </c>
      <c r="I70" s="93">
        <f t="shared" si="36"/>
        <v>280500</v>
      </c>
      <c r="J70" s="94">
        <f t="shared" si="37"/>
        <v>9092358</v>
      </c>
      <c r="K70" s="95">
        <f t="shared" si="38"/>
        <v>4546179</v>
      </c>
      <c r="L70" s="85">
        <f t="shared" si="39"/>
        <v>34378821</v>
      </c>
      <c r="M70" s="72"/>
    </row>
    <row r="71" spans="1:13" ht="18.75">
      <c r="A71" s="72"/>
      <c r="B71" s="88"/>
      <c r="C71" s="80"/>
      <c r="D71" s="82"/>
      <c r="E71" s="91"/>
      <c r="F71" s="91"/>
      <c r="G71" s="85"/>
      <c r="H71" s="91"/>
      <c r="I71" s="93"/>
      <c r="J71" s="94"/>
      <c r="K71" s="95"/>
      <c r="L71" s="85"/>
      <c r="M71" s="72"/>
    </row>
    <row r="72" spans="1:13" ht="18.75">
      <c r="A72" s="72"/>
      <c r="B72" s="88" t="s">
        <v>129</v>
      </c>
      <c r="C72" s="13" t="s">
        <v>130</v>
      </c>
      <c r="D72" s="82" t="s">
        <v>131</v>
      </c>
      <c r="E72" s="85">
        <v>151100000</v>
      </c>
      <c r="F72" s="90">
        <v>33121757</v>
      </c>
      <c r="G72" s="85">
        <f t="shared" ref="G72:G77" si="40">F72/2</f>
        <v>16560878.5</v>
      </c>
      <c r="H72" s="91">
        <v>1580000</v>
      </c>
      <c r="I72" s="93">
        <f t="shared" ref="I72:I77" si="41">H72/2</f>
        <v>790000</v>
      </c>
      <c r="J72" s="94">
        <f t="shared" ref="J72:J77" si="42">F72+H72</f>
        <v>34701757</v>
      </c>
      <c r="K72" s="95">
        <f t="shared" ref="K72:K77" si="43">G72+I72</f>
        <v>17350878.5</v>
      </c>
      <c r="L72" s="85">
        <f t="shared" ref="L72:L77" si="44">E72-K72</f>
        <v>133749121.5</v>
      </c>
      <c r="M72" s="72"/>
    </row>
    <row r="73" spans="1:13" ht="18.75">
      <c r="A73" s="72"/>
      <c r="B73" s="88"/>
      <c r="C73" s="80"/>
      <c r="D73" s="82"/>
      <c r="E73" s="91"/>
      <c r="F73" s="91"/>
      <c r="G73" s="85"/>
      <c r="H73" s="91"/>
      <c r="I73" s="93"/>
      <c r="J73" s="94"/>
      <c r="K73" s="95"/>
      <c r="L73" s="85"/>
      <c r="M73" s="72"/>
    </row>
    <row r="74" spans="1:13" ht="18.75">
      <c r="A74" s="72"/>
      <c r="B74" s="88" t="s">
        <v>132</v>
      </c>
      <c r="C74" s="13" t="s">
        <v>133</v>
      </c>
      <c r="D74" s="82" t="s">
        <v>134</v>
      </c>
      <c r="E74" s="85">
        <v>15599564</v>
      </c>
      <c r="F74" s="90">
        <v>1086088</v>
      </c>
      <c r="G74" s="85">
        <f t="shared" si="40"/>
        <v>543044</v>
      </c>
      <c r="H74" s="91">
        <v>3000000</v>
      </c>
      <c r="I74" s="93">
        <f t="shared" si="41"/>
        <v>1500000</v>
      </c>
      <c r="J74" s="94">
        <f t="shared" si="42"/>
        <v>4086088</v>
      </c>
      <c r="K74" s="95">
        <f t="shared" si="43"/>
        <v>2043044</v>
      </c>
      <c r="L74" s="85">
        <f t="shared" si="44"/>
        <v>13556520</v>
      </c>
      <c r="M74" s="72"/>
    </row>
    <row r="75" spans="1:13" ht="18.75">
      <c r="A75" s="72"/>
      <c r="B75" s="88"/>
      <c r="C75" s="80"/>
      <c r="D75" s="82" t="s">
        <v>135</v>
      </c>
      <c r="E75" s="91"/>
      <c r="F75" s="91"/>
      <c r="G75" s="85"/>
      <c r="H75" s="91"/>
      <c r="I75" s="93"/>
      <c r="J75" s="94"/>
      <c r="K75" s="95"/>
      <c r="L75" s="85"/>
      <c r="M75" s="72"/>
    </row>
    <row r="76" spans="1:13" ht="18.75">
      <c r="A76" s="72"/>
      <c r="B76" s="60"/>
      <c r="C76" s="61"/>
      <c r="D76" s="96"/>
      <c r="E76" s="97"/>
      <c r="F76" s="97"/>
      <c r="G76" s="85"/>
      <c r="H76" s="97"/>
      <c r="I76" s="93"/>
      <c r="J76" s="94"/>
      <c r="K76" s="95"/>
      <c r="L76" s="85"/>
      <c r="M76" s="72"/>
    </row>
    <row r="77" spans="1:13" ht="18.75">
      <c r="A77" s="72"/>
      <c r="B77" s="88" t="s">
        <v>136</v>
      </c>
      <c r="C77" s="13" t="s">
        <v>137</v>
      </c>
      <c r="D77" s="82" t="s">
        <v>138</v>
      </c>
      <c r="E77" s="90">
        <v>62534776</v>
      </c>
      <c r="F77" s="90">
        <v>10095643</v>
      </c>
      <c r="G77" s="85">
        <f t="shared" si="40"/>
        <v>5047821.5</v>
      </c>
      <c r="H77" s="91">
        <v>1385000</v>
      </c>
      <c r="I77" s="93">
        <f t="shared" si="41"/>
        <v>692500</v>
      </c>
      <c r="J77" s="94">
        <f t="shared" si="42"/>
        <v>11480643</v>
      </c>
      <c r="K77" s="95">
        <f t="shared" si="43"/>
        <v>5740321.5</v>
      </c>
      <c r="L77" s="85">
        <f t="shared" si="44"/>
        <v>56794454.5</v>
      </c>
      <c r="M77" s="72"/>
    </row>
    <row r="78" spans="1:13" ht="18.75">
      <c r="A78" s="72"/>
      <c r="B78" s="88"/>
      <c r="C78" s="80"/>
      <c r="D78" s="82"/>
      <c r="E78" s="91"/>
      <c r="F78" s="91"/>
      <c r="G78" s="85"/>
      <c r="H78" s="91"/>
      <c r="I78" s="93"/>
      <c r="J78" s="94"/>
      <c r="K78" s="95"/>
      <c r="L78" s="85"/>
      <c r="M78" s="72"/>
    </row>
    <row r="79" spans="1:13" ht="18.75">
      <c r="A79" s="72"/>
      <c r="B79" s="88" t="s">
        <v>139</v>
      </c>
      <c r="C79" s="13" t="s">
        <v>140</v>
      </c>
      <c r="D79" s="82" t="s">
        <v>141</v>
      </c>
      <c r="E79" s="90">
        <v>50567750</v>
      </c>
      <c r="F79" s="90">
        <v>8021129</v>
      </c>
      <c r="G79" s="85">
        <f>F79/2</f>
        <v>4010564.5</v>
      </c>
      <c r="H79" s="91">
        <v>3000000</v>
      </c>
      <c r="I79" s="93">
        <f t="shared" ref="I79:I83" si="45">H79/2</f>
        <v>1500000</v>
      </c>
      <c r="J79" s="94">
        <f t="shared" ref="J79:J83" si="46">F79+H79</f>
        <v>11021129</v>
      </c>
      <c r="K79" s="95">
        <f t="shared" ref="K79:K83" si="47">G79+I79</f>
        <v>5510564.5</v>
      </c>
      <c r="L79" s="85">
        <f t="shared" ref="L79:L83" si="48">E79-K79</f>
        <v>45057185.5</v>
      </c>
      <c r="M79" s="72"/>
    </row>
    <row r="80" spans="1:13" ht="18.75">
      <c r="A80" s="72"/>
      <c r="B80" s="88"/>
      <c r="C80" s="80"/>
      <c r="D80" s="82"/>
      <c r="E80" s="90"/>
      <c r="F80" s="90"/>
      <c r="G80" s="85"/>
      <c r="H80" s="91"/>
      <c r="I80" s="93"/>
      <c r="J80" s="94"/>
      <c r="K80" s="95"/>
      <c r="L80" s="85"/>
      <c r="M80" s="72"/>
    </row>
    <row r="81" spans="1:13" ht="37.5">
      <c r="A81" s="72"/>
      <c r="B81" s="88" t="s">
        <v>142</v>
      </c>
      <c r="C81" s="13" t="s">
        <v>143</v>
      </c>
      <c r="D81" s="49" t="s">
        <v>144</v>
      </c>
      <c r="E81" s="90">
        <v>21500000</v>
      </c>
      <c r="F81" s="90"/>
      <c r="G81" s="85"/>
      <c r="H81" s="91">
        <v>900000</v>
      </c>
      <c r="I81" s="93">
        <f t="shared" si="45"/>
        <v>450000</v>
      </c>
      <c r="J81" s="94">
        <f t="shared" si="46"/>
        <v>900000</v>
      </c>
      <c r="K81" s="95">
        <f t="shared" si="47"/>
        <v>450000</v>
      </c>
      <c r="L81" s="85">
        <f t="shared" si="48"/>
        <v>21050000</v>
      </c>
      <c r="M81" s="72"/>
    </row>
    <row r="82" spans="1:13" ht="18.75">
      <c r="A82" s="72"/>
      <c r="B82" s="88"/>
      <c r="C82" s="80"/>
      <c r="D82" s="82"/>
      <c r="E82" s="90"/>
      <c r="F82" s="90"/>
      <c r="G82" s="85"/>
      <c r="H82" s="91"/>
      <c r="I82" s="93"/>
      <c r="J82" s="94"/>
      <c r="K82" s="95"/>
      <c r="L82" s="85"/>
      <c r="M82" s="72"/>
    </row>
    <row r="83" spans="1:13" ht="56.25">
      <c r="A83" s="72"/>
      <c r="B83" s="88" t="s">
        <v>145</v>
      </c>
      <c r="C83" s="13" t="s">
        <v>146</v>
      </c>
      <c r="D83" s="49" t="s">
        <v>147</v>
      </c>
      <c r="E83" s="90">
        <v>510538763</v>
      </c>
      <c r="F83" s="90">
        <v>99762946</v>
      </c>
      <c r="G83" s="85">
        <f>F83/2</f>
        <v>49881473</v>
      </c>
      <c r="H83" s="91">
        <v>3560000</v>
      </c>
      <c r="I83" s="93">
        <f t="shared" si="45"/>
        <v>1780000</v>
      </c>
      <c r="J83" s="94">
        <f t="shared" si="46"/>
        <v>103322946</v>
      </c>
      <c r="K83" s="95">
        <f t="shared" si="47"/>
        <v>51661473</v>
      </c>
      <c r="L83" s="85">
        <f t="shared" si="48"/>
        <v>458877290</v>
      </c>
      <c r="M83" s="72"/>
    </row>
    <row r="84" spans="1:13" ht="18.75">
      <c r="A84" s="72"/>
      <c r="B84" s="88"/>
      <c r="C84" s="13"/>
      <c r="D84" s="49"/>
      <c r="E84" s="90"/>
      <c r="F84" s="90"/>
      <c r="G84" s="85"/>
      <c r="H84" s="91"/>
      <c r="I84" s="93"/>
      <c r="J84" s="94"/>
      <c r="K84" s="95"/>
      <c r="L84" s="85"/>
      <c r="M84" s="72"/>
    </row>
    <row r="85" spans="1:13" ht="37.5">
      <c r="A85" s="72"/>
      <c r="B85" s="88"/>
      <c r="C85" s="128" t="s">
        <v>148</v>
      </c>
      <c r="D85" s="49" t="s">
        <v>149</v>
      </c>
      <c r="E85" s="90">
        <v>16800000</v>
      </c>
      <c r="F85" s="90"/>
      <c r="G85" s="85"/>
      <c r="H85" s="91"/>
      <c r="I85" s="93"/>
      <c r="J85" s="94"/>
      <c r="K85" s="95"/>
      <c r="L85" s="85">
        <f>E85-K85</f>
        <v>16800000</v>
      </c>
      <c r="M85" s="72"/>
    </row>
    <row r="86" spans="1:13" ht="18.75">
      <c r="A86" s="72"/>
      <c r="B86" s="32"/>
      <c r="C86" s="32"/>
      <c r="D86" s="29" t="s">
        <v>150</v>
      </c>
      <c r="E86" s="98">
        <f t="shared" ref="E86:H86" si="49">SUM(E8:E85)</f>
        <v>18025101604</v>
      </c>
      <c r="F86" s="99">
        <f t="shared" si="49"/>
        <v>1912883016</v>
      </c>
      <c r="G86" s="85">
        <f>F86/2</f>
        <v>956441508</v>
      </c>
      <c r="H86" s="99">
        <f t="shared" si="49"/>
        <v>876486140</v>
      </c>
      <c r="I86" s="93">
        <f>H86/2</f>
        <v>438243070</v>
      </c>
      <c r="J86" s="94">
        <f>F86+H86</f>
        <v>2789369156</v>
      </c>
      <c r="K86" s="95">
        <f>G86+I86</f>
        <v>1394684578</v>
      </c>
      <c r="L86" s="85">
        <f>E86-K86</f>
        <v>16630417026</v>
      </c>
      <c r="M86" s="72"/>
    </row>
    <row r="87" spans="1:13" ht="18.75">
      <c r="A87" s="72"/>
      <c r="B87" s="100"/>
      <c r="C87" s="66"/>
      <c r="D87" s="101"/>
      <c r="E87" s="93"/>
      <c r="F87" s="93"/>
      <c r="G87" s="93"/>
      <c r="H87" s="102"/>
      <c r="I87" s="102"/>
      <c r="J87" s="102"/>
      <c r="K87" s="102"/>
      <c r="L87" s="93"/>
      <c r="M87" s="72"/>
    </row>
    <row r="88" spans="1:13" ht="18.75">
      <c r="A88" s="72"/>
      <c r="B88" s="100"/>
      <c r="C88" s="66"/>
      <c r="D88" s="101"/>
      <c r="E88" s="93"/>
      <c r="F88" s="93"/>
      <c r="G88" s="93"/>
      <c r="H88" s="102"/>
      <c r="I88" s="102"/>
      <c r="J88" s="102"/>
      <c r="K88" s="102"/>
      <c r="L88" s="93"/>
      <c r="M88" s="72"/>
    </row>
    <row r="89" spans="1:13" ht="18.75">
      <c r="A89" s="72"/>
      <c r="B89" s="100"/>
      <c r="C89" s="66"/>
      <c r="D89" s="101"/>
      <c r="E89" s="93"/>
      <c r="F89" s="93"/>
      <c r="G89" s="93"/>
      <c r="H89" s="102"/>
      <c r="I89" s="102"/>
      <c r="J89" s="102"/>
      <c r="K89" s="102"/>
      <c r="L89" s="93"/>
      <c r="M89" s="72"/>
    </row>
    <row r="90" spans="1:13" ht="18.75">
      <c r="A90" s="72"/>
      <c r="B90" s="100"/>
      <c r="C90" s="103"/>
      <c r="D90" s="101"/>
      <c r="E90" s="93"/>
      <c r="F90" s="93"/>
      <c r="G90" s="93"/>
      <c r="H90" s="102"/>
      <c r="I90" s="102"/>
      <c r="J90" s="102"/>
      <c r="K90" s="102"/>
      <c r="L90" s="93"/>
      <c r="M90" s="72"/>
    </row>
    <row r="91" spans="1:13" ht="18.75">
      <c r="A91" s="72"/>
      <c r="B91" s="100"/>
      <c r="C91" s="103"/>
      <c r="D91" s="101"/>
      <c r="E91" s="93"/>
      <c r="F91" s="93"/>
      <c r="G91" s="93"/>
      <c r="H91" s="102"/>
      <c r="I91" s="102"/>
      <c r="J91" s="102"/>
      <c r="K91" s="102"/>
      <c r="L91" s="93"/>
      <c r="M91" s="72"/>
    </row>
    <row r="93" spans="1:13">
      <c r="J93" s="106"/>
      <c r="K93" s="106"/>
      <c r="L93" s="104"/>
    </row>
    <row r="94" spans="1:13">
      <c r="H94" s="104"/>
      <c r="I94" s="104"/>
      <c r="J94" s="106"/>
      <c r="K94" s="106"/>
      <c r="L94" s="105"/>
    </row>
    <row r="95" spans="1:13">
      <c r="E95" s="105"/>
      <c r="J95" s="106"/>
      <c r="K95" s="106"/>
      <c r="L95" s="105"/>
    </row>
    <row r="96" spans="1:13">
      <c r="E96" s="105"/>
      <c r="J96" s="106"/>
      <c r="K96" s="106"/>
      <c r="L96" s="105"/>
    </row>
    <row r="97" spans="5:12">
      <c r="E97" s="105"/>
      <c r="J97" s="105"/>
      <c r="K97" s="105"/>
      <c r="L97" s="105"/>
    </row>
    <row r="98" spans="5:12">
      <c r="E98" s="105"/>
      <c r="H98" s="106"/>
      <c r="I98" s="106"/>
      <c r="J98" s="106"/>
      <c r="K98" s="106"/>
      <c r="L98" s="105"/>
    </row>
    <row r="99" spans="5:12">
      <c r="E99" s="105"/>
      <c r="H99" s="106"/>
      <c r="I99" s="106"/>
      <c r="J99" s="106"/>
      <c r="K99" s="106"/>
      <c r="L99" s="105"/>
    </row>
    <row r="100" spans="5:12">
      <c r="E100" s="105"/>
      <c r="H100" s="106"/>
      <c r="I100" s="106"/>
      <c r="J100" s="106"/>
      <c r="K100" s="106"/>
      <c r="L100" s="105"/>
    </row>
    <row r="101" spans="5:12">
      <c r="E101" s="105"/>
      <c r="H101" s="106"/>
      <c r="I101" s="106"/>
      <c r="J101" s="106"/>
      <c r="K101" s="106"/>
    </row>
    <row r="102" spans="5:12">
      <c r="H102" s="106"/>
      <c r="I102" s="106"/>
      <c r="J102" s="106"/>
      <c r="K102" s="106"/>
    </row>
    <row r="103" spans="5:12">
      <c r="H103" s="106"/>
      <c r="I103" s="106"/>
      <c r="J103" s="106"/>
      <c r="K103" s="106"/>
    </row>
    <row r="104" spans="5:12">
      <c r="H104" s="106"/>
      <c r="I104" s="106"/>
      <c r="J104" s="106"/>
      <c r="K104" s="106"/>
    </row>
    <row r="105" spans="5:12">
      <c r="H105" s="106"/>
      <c r="I105" s="106"/>
      <c r="J105" s="106"/>
      <c r="K105" s="106"/>
    </row>
    <row r="106" spans="5:12">
      <c r="H106" s="106"/>
      <c r="I106" s="106"/>
      <c r="J106" s="106"/>
      <c r="K106" s="106"/>
    </row>
    <row r="107" spans="5:12">
      <c r="H107" s="106"/>
      <c r="I107" s="106"/>
      <c r="J107" s="106"/>
      <c r="K107" s="106"/>
    </row>
    <row r="108" spans="5:12">
      <c r="H108" s="106"/>
      <c r="I108" s="106"/>
      <c r="J108" s="106"/>
      <c r="K108" s="106"/>
    </row>
    <row r="109" spans="5:12">
      <c r="H109" s="106"/>
      <c r="I109" s="106"/>
      <c r="J109" s="106"/>
      <c r="K109" s="106"/>
    </row>
    <row r="110" spans="5:12">
      <c r="J110" s="106"/>
      <c r="K110" s="106"/>
    </row>
    <row r="111" spans="5:12">
      <c r="J111" s="106"/>
      <c r="K111" s="106"/>
    </row>
  </sheetData>
  <mergeCells count="4">
    <mergeCell ref="B1:L1"/>
    <mergeCell ref="B2:L2"/>
    <mergeCell ref="B3:L3"/>
    <mergeCell ref="H5:L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workbookViewId="0">
      <selection activeCell="A7" sqref="A7"/>
    </sheetView>
  </sheetViews>
  <sheetFormatPr defaultColWidth="9" defaultRowHeight="15"/>
  <cols>
    <col min="1" max="1" width="5.28515625" style="1" customWidth="1"/>
    <col min="2" max="2" width="23.85546875" style="1" customWidth="1"/>
    <col min="3" max="3" width="28.5703125" style="27" customWidth="1"/>
    <col min="4" max="4" width="22.140625" style="1" customWidth="1"/>
    <col min="5" max="5" width="24" style="1" hidden="1" customWidth="1"/>
    <col min="6" max="6" width="1.85546875" style="1" hidden="1" customWidth="1"/>
    <col min="7" max="7" width="0.42578125" style="1" customWidth="1"/>
    <col min="8" max="8" width="24.28515625" style="1" customWidth="1"/>
    <col min="9" max="9" width="0.42578125" style="1" customWidth="1"/>
    <col min="10" max="10" width="20.42578125" style="1" customWidth="1"/>
    <col min="11" max="11" width="0.42578125" style="1" customWidth="1"/>
    <col min="12" max="12" width="19.85546875" style="1" customWidth="1"/>
    <col min="13" max="13" width="24.42578125" style="28" customWidth="1"/>
    <col min="14" max="16384" width="9" style="1"/>
  </cols>
  <sheetData>
    <row r="1" spans="1:13" ht="18.75" customHeight="1">
      <c r="A1" s="145" t="s">
        <v>151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ht="18.7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1:13" ht="37.5" customHeigh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3"/>
    </row>
    <row r="4" spans="1:13" ht="18.75" customHeight="1">
      <c r="A4" s="142" t="s">
        <v>152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8.75">
      <c r="A5" s="29" t="s">
        <v>153</v>
      </c>
      <c r="B5" s="29"/>
      <c r="C5" s="30"/>
      <c r="D5" s="31"/>
      <c r="E5" s="31"/>
      <c r="F5" s="31"/>
      <c r="G5" s="31"/>
      <c r="H5" s="31"/>
      <c r="I5" s="50"/>
      <c r="J5" s="50"/>
      <c r="K5" s="50"/>
      <c r="L5" s="50"/>
      <c r="M5" s="51"/>
    </row>
    <row r="6" spans="1:13" ht="18.75">
      <c r="A6" s="32"/>
      <c r="B6" s="32"/>
      <c r="C6" s="33" t="s">
        <v>154</v>
      </c>
      <c r="D6" s="32"/>
      <c r="E6" s="32"/>
      <c r="F6" s="32"/>
      <c r="G6" s="32"/>
      <c r="H6" s="32"/>
      <c r="I6" s="143" t="s">
        <v>32</v>
      </c>
      <c r="J6" s="143"/>
      <c r="K6" s="143"/>
      <c r="L6" s="143"/>
      <c r="M6" s="143"/>
    </row>
    <row r="7" spans="1:13" ht="18.75" customHeight="1">
      <c r="A7" s="32"/>
      <c r="B7" s="144" t="s">
        <v>155</v>
      </c>
      <c r="C7" s="33"/>
      <c r="D7" s="32" t="s">
        <v>33</v>
      </c>
      <c r="E7" s="32" t="s">
        <v>156</v>
      </c>
      <c r="F7" s="32" t="s">
        <v>157</v>
      </c>
      <c r="G7" s="33" t="s">
        <v>158</v>
      </c>
      <c r="H7" s="33" t="s">
        <v>158</v>
      </c>
      <c r="I7" s="33" t="s">
        <v>159</v>
      </c>
      <c r="J7" s="33" t="s">
        <v>159</v>
      </c>
      <c r="K7" s="32" t="s">
        <v>160</v>
      </c>
      <c r="L7" s="32" t="s">
        <v>160</v>
      </c>
      <c r="M7" s="52" t="s">
        <v>38</v>
      </c>
    </row>
    <row r="8" spans="1:13" ht="75">
      <c r="A8" s="32"/>
      <c r="B8" s="144"/>
      <c r="C8" s="33"/>
      <c r="D8" s="32" t="s">
        <v>39</v>
      </c>
      <c r="E8" s="32"/>
      <c r="F8" s="32"/>
      <c r="G8" s="32">
        <v>2019</v>
      </c>
      <c r="H8" s="32">
        <v>2019</v>
      </c>
      <c r="I8" s="129" t="s">
        <v>161</v>
      </c>
      <c r="J8" s="32">
        <v>2019</v>
      </c>
      <c r="K8" s="32"/>
      <c r="L8" s="32"/>
      <c r="M8" s="52"/>
    </row>
    <row r="9" spans="1:13" ht="18.75">
      <c r="A9" s="34"/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53"/>
    </row>
    <row r="10" spans="1:13" ht="18.75">
      <c r="A10" s="38" t="s">
        <v>162</v>
      </c>
      <c r="B10" s="13" t="s">
        <v>163</v>
      </c>
      <c r="C10" s="39" t="s">
        <v>164</v>
      </c>
      <c r="D10" s="40">
        <v>166800000</v>
      </c>
      <c r="E10" s="41">
        <v>121955587</v>
      </c>
      <c r="F10" s="41">
        <v>12236000</v>
      </c>
      <c r="G10" s="41">
        <f>'[1]REC EXP'!K684</f>
        <v>34098008</v>
      </c>
      <c r="H10" s="41">
        <f t="shared" ref="H10:H73" si="0">G10/2</f>
        <v>17049004</v>
      </c>
      <c r="I10" s="54">
        <v>3450000</v>
      </c>
      <c r="J10" s="54">
        <f t="shared" ref="J10:J73" si="1">I10/2</f>
        <v>1725000</v>
      </c>
      <c r="K10" s="54">
        <f>G10+I10</f>
        <v>37548008</v>
      </c>
      <c r="L10" s="55">
        <f t="shared" ref="L10:L73" si="2">H10+J10</f>
        <v>18774004</v>
      </c>
      <c r="M10" s="56">
        <f t="shared" ref="M10:M14" si="3">D10-L10</f>
        <v>148025996</v>
      </c>
    </row>
    <row r="11" spans="1:13" ht="18.75">
      <c r="A11" s="38"/>
      <c r="B11" s="42"/>
      <c r="C11" s="39"/>
      <c r="D11" s="40"/>
      <c r="E11" s="43"/>
      <c r="F11" s="43"/>
      <c r="G11" s="43"/>
      <c r="H11" s="41">
        <f t="shared" si="0"/>
        <v>0</v>
      </c>
      <c r="I11" s="40"/>
      <c r="J11" s="54">
        <f t="shared" si="1"/>
        <v>0</v>
      </c>
      <c r="K11" s="40"/>
      <c r="L11" s="55">
        <f t="shared" si="2"/>
        <v>0</v>
      </c>
      <c r="M11" s="56"/>
    </row>
    <row r="12" spans="1:13" ht="18.75">
      <c r="A12" s="38" t="s">
        <v>165</v>
      </c>
      <c r="B12" s="13" t="s">
        <v>166</v>
      </c>
      <c r="C12" s="39" t="s">
        <v>167</v>
      </c>
      <c r="D12" s="40">
        <v>127037707</v>
      </c>
      <c r="E12" s="41">
        <v>77799482</v>
      </c>
      <c r="F12" s="41">
        <v>3200000</v>
      </c>
      <c r="G12" s="41">
        <v>26880502</v>
      </c>
      <c r="H12" s="41">
        <f t="shared" si="0"/>
        <v>13440251</v>
      </c>
      <c r="I12" s="54">
        <v>1200000</v>
      </c>
      <c r="J12" s="54">
        <f t="shared" si="1"/>
        <v>600000</v>
      </c>
      <c r="K12" s="54">
        <v>28080502</v>
      </c>
      <c r="L12" s="55">
        <f t="shared" si="2"/>
        <v>14040251</v>
      </c>
      <c r="M12" s="56">
        <f t="shared" si="3"/>
        <v>112997456</v>
      </c>
    </row>
    <row r="13" spans="1:13" ht="18.75">
      <c r="A13" s="38"/>
      <c r="B13" s="42"/>
      <c r="C13" s="39"/>
      <c r="D13" s="40"/>
      <c r="E13" s="43"/>
      <c r="F13" s="43"/>
      <c r="G13" s="43"/>
      <c r="H13" s="41">
        <f t="shared" si="0"/>
        <v>0</v>
      </c>
      <c r="I13" s="40"/>
      <c r="J13" s="54">
        <f t="shared" si="1"/>
        <v>0</v>
      </c>
      <c r="K13" s="40"/>
      <c r="L13" s="55">
        <f t="shared" si="2"/>
        <v>0</v>
      </c>
      <c r="M13" s="56"/>
    </row>
    <row r="14" spans="1:13" ht="37.5">
      <c r="A14" s="38" t="s">
        <v>168</v>
      </c>
      <c r="B14" s="13" t="s">
        <v>169</v>
      </c>
      <c r="C14" s="39" t="s">
        <v>170</v>
      </c>
      <c r="D14" s="40">
        <v>489300000</v>
      </c>
      <c r="E14" s="41">
        <v>363940507</v>
      </c>
      <c r="F14" s="41">
        <v>16000000</v>
      </c>
      <c r="G14" s="41">
        <v>114084700</v>
      </c>
      <c r="H14" s="41">
        <f t="shared" si="0"/>
        <v>57042350</v>
      </c>
      <c r="I14" s="54">
        <v>6000000</v>
      </c>
      <c r="J14" s="54">
        <f t="shared" si="1"/>
        <v>3000000</v>
      </c>
      <c r="K14" s="54">
        <v>120084700</v>
      </c>
      <c r="L14" s="55">
        <f t="shared" si="2"/>
        <v>60042350</v>
      </c>
      <c r="M14" s="56">
        <f t="shared" si="3"/>
        <v>429257650</v>
      </c>
    </row>
    <row r="15" spans="1:13" ht="18.75">
      <c r="A15" s="38"/>
      <c r="B15" s="42"/>
      <c r="C15" s="39"/>
      <c r="D15" s="40"/>
      <c r="E15" s="43"/>
      <c r="F15" s="43"/>
      <c r="G15" s="43"/>
      <c r="H15" s="41">
        <f t="shared" si="0"/>
        <v>0</v>
      </c>
      <c r="I15" s="40"/>
      <c r="J15" s="54">
        <f t="shared" si="1"/>
        <v>0</v>
      </c>
      <c r="K15" s="40"/>
      <c r="L15" s="55">
        <f t="shared" si="2"/>
        <v>0</v>
      </c>
      <c r="M15" s="56"/>
    </row>
    <row r="16" spans="1:13" ht="37.5">
      <c r="A16" s="38" t="s">
        <v>171</v>
      </c>
      <c r="B16" s="13" t="s">
        <v>172</v>
      </c>
      <c r="C16" s="39" t="s">
        <v>173</v>
      </c>
      <c r="D16" s="40">
        <v>409000000</v>
      </c>
      <c r="E16" s="43">
        <v>286616302.69999999</v>
      </c>
      <c r="F16" s="43">
        <v>63847476</v>
      </c>
      <c r="G16" s="43">
        <v>87499999</v>
      </c>
      <c r="H16" s="41">
        <f t="shared" si="0"/>
        <v>43749999.5</v>
      </c>
      <c r="I16" s="40">
        <v>9632077</v>
      </c>
      <c r="J16" s="54">
        <f t="shared" si="1"/>
        <v>4816038.5</v>
      </c>
      <c r="K16" s="40">
        <v>97132076</v>
      </c>
      <c r="L16" s="55">
        <f t="shared" si="2"/>
        <v>48566038</v>
      </c>
      <c r="M16" s="56">
        <f t="shared" ref="M16:M20" si="4">D16-L16</f>
        <v>360433962</v>
      </c>
    </row>
    <row r="17" spans="1:13" ht="18.75">
      <c r="A17" s="38"/>
      <c r="B17" s="42"/>
      <c r="C17" s="39"/>
      <c r="D17" s="40"/>
      <c r="E17" s="43"/>
      <c r="F17" s="43"/>
      <c r="G17" s="43"/>
      <c r="H17" s="41">
        <f t="shared" si="0"/>
        <v>0</v>
      </c>
      <c r="I17" s="40"/>
      <c r="J17" s="54">
        <f t="shared" si="1"/>
        <v>0</v>
      </c>
      <c r="K17" s="40"/>
      <c r="L17" s="55">
        <f t="shared" si="2"/>
        <v>0</v>
      </c>
      <c r="M17" s="56"/>
    </row>
    <row r="18" spans="1:13" ht="37.5">
      <c r="A18" s="38" t="s">
        <v>174</v>
      </c>
      <c r="B18" s="13" t="s">
        <v>175</v>
      </c>
      <c r="C18" s="39" t="s">
        <v>176</v>
      </c>
      <c r="D18" s="40">
        <v>8464284</v>
      </c>
      <c r="E18" s="41">
        <v>4381850</v>
      </c>
      <c r="F18" s="41">
        <v>2500000</v>
      </c>
      <c r="G18" s="41">
        <v>1214912</v>
      </c>
      <c r="H18" s="41">
        <f t="shared" si="0"/>
        <v>607456</v>
      </c>
      <c r="I18" s="54">
        <v>510000</v>
      </c>
      <c r="J18" s="54">
        <f t="shared" si="1"/>
        <v>255000</v>
      </c>
      <c r="K18" s="54">
        <v>1724912</v>
      </c>
      <c r="L18" s="55">
        <f t="shared" si="2"/>
        <v>862456</v>
      </c>
      <c r="M18" s="56">
        <f t="shared" si="4"/>
        <v>7601828</v>
      </c>
    </row>
    <row r="19" spans="1:13" ht="18.75">
      <c r="A19" s="38"/>
      <c r="B19" s="42"/>
      <c r="C19" s="39"/>
      <c r="D19" s="40"/>
      <c r="E19" s="43"/>
      <c r="F19" s="43"/>
      <c r="G19" s="43"/>
      <c r="H19" s="41">
        <f t="shared" si="0"/>
        <v>0</v>
      </c>
      <c r="I19" s="40"/>
      <c r="J19" s="54">
        <f t="shared" si="1"/>
        <v>0</v>
      </c>
      <c r="K19" s="40"/>
      <c r="L19" s="55">
        <f t="shared" si="2"/>
        <v>0</v>
      </c>
      <c r="M19" s="56"/>
    </row>
    <row r="20" spans="1:13" ht="37.5">
      <c r="A20" s="38" t="s">
        <v>177</v>
      </c>
      <c r="B20" s="13" t="s">
        <v>178</v>
      </c>
      <c r="C20" s="39" t="s">
        <v>179</v>
      </c>
      <c r="D20" s="40">
        <v>26050000</v>
      </c>
      <c r="E20" s="41">
        <v>7930850</v>
      </c>
      <c r="F20" s="41">
        <v>10300000</v>
      </c>
      <c r="G20" s="41">
        <v>2865383</v>
      </c>
      <c r="H20" s="41">
        <f t="shared" si="0"/>
        <v>1432691.5</v>
      </c>
      <c r="I20" s="54">
        <v>900000</v>
      </c>
      <c r="J20" s="54">
        <f t="shared" si="1"/>
        <v>450000</v>
      </c>
      <c r="K20" s="54">
        <v>3765383</v>
      </c>
      <c r="L20" s="55">
        <f t="shared" si="2"/>
        <v>1882691.5</v>
      </c>
      <c r="M20" s="56">
        <f t="shared" si="4"/>
        <v>24167308.5</v>
      </c>
    </row>
    <row r="21" spans="1:13" ht="18.75">
      <c r="A21" s="38"/>
      <c r="B21" s="42"/>
      <c r="C21" s="39"/>
      <c r="D21" s="40"/>
      <c r="E21" s="43"/>
      <c r="F21" s="43"/>
      <c r="G21" s="43"/>
      <c r="H21" s="41">
        <f t="shared" si="0"/>
        <v>0</v>
      </c>
      <c r="I21" s="40"/>
      <c r="J21" s="54">
        <f t="shared" si="1"/>
        <v>0</v>
      </c>
      <c r="K21" s="40"/>
      <c r="L21" s="55">
        <f t="shared" si="2"/>
        <v>0</v>
      </c>
      <c r="M21" s="56"/>
    </row>
    <row r="22" spans="1:13" ht="37.5">
      <c r="A22" s="38" t="s">
        <v>180</v>
      </c>
      <c r="B22" s="42">
        <v>52110200100</v>
      </c>
      <c r="C22" s="39" t="s">
        <v>181</v>
      </c>
      <c r="D22" s="40">
        <v>180000000</v>
      </c>
      <c r="E22" s="44">
        <v>0</v>
      </c>
      <c r="F22" s="44">
        <v>140500000</v>
      </c>
      <c r="G22" s="44"/>
      <c r="H22" s="41">
        <f t="shared" si="0"/>
        <v>0</v>
      </c>
      <c r="I22" s="57">
        <v>34800000</v>
      </c>
      <c r="J22" s="54">
        <f t="shared" si="1"/>
        <v>17400000</v>
      </c>
      <c r="K22" s="57">
        <v>34800000</v>
      </c>
      <c r="L22" s="55">
        <f t="shared" si="2"/>
        <v>17400000</v>
      </c>
      <c r="M22" s="56">
        <f>D22-L22</f>
        <v>162600000</v>
      </c>
    </row>
    <row r="23" spans="1:13" ht="18.75">
      <c r="A23" s="38"/>
      <c r="B23" s="42"/>
      <c r="C23" s="39"/>
      <c r="D23" s="40"/>
      <c r="E23" s="45"/>
      <c r="F23" s="45"/>
      <c r="G23" s="45"/>
      <c r="H23" s="41">
        <f t="shared" si="0"/>
        <v>0</v>
      </c>
      <c r="I23" s="58"/>
      <c r="J23" s="54">
        <f t="shared" si="1"/>
        <v>0</v>
      </c>
      <c r="K23" s="58"/>
      <c r="L23" s="55">
        <f t="shared" si="2"/>
        <v>0</v>
      </c>
      <c r="M23" s="56"/>
    </row>
    <row r="24" spans="1:13" ht="37.5">
      <c r="A24" s="38" t="s">
        <v>182</v>
      </c>
      <c r="B24" s="130" t="s">
        <v>183</v>
      </c>
      <c r="C24" s="39" t="s">
        <v>184</v>
      </c>
      <c r="D24" s="40">
        <f>'[1]REC EXP'!I1823</f>
        <v>0</v>
      </c>
      <c r="E24" s="41">
        <v>0</v>
      </c>
      <c r="F24" s="41">
        <v>500000</v>
      </c>
      <c r="G24" s="41"/>
      <c r="H24" s="41">
        <f t="shared" si="0"/>
        <v>0</v>
      </c>
      <c r="I24" s="54"/>
      <c r="J24" s="54">
        <f t="shared" si="1"/>
        <v>0</v>
      </c>
      <c r="K24" s="54"/>
      <c r="L24" s="55">
        <f t="shared" si="2"/>
        <v>0</v>
      </c>
      <c r="M24" s="56"/>
    </row>
    <row r="25" spans="1:13" ht="18.75">
      <c r="A25" s="38"/>
      <c r="B25" s="42"/>
      <c r="C25" s="39" t="s">
        <v>185</v>
      </c>
      <c r="D25" s="40"/>
      <c r="E25" s="43"/>
      <c r="F25" s="43"/>
      <c r="G25" s="43"/>
      <c r="H25" s="41">
        <f t="shared" si="0"/>
        <v>0</v>
      </c>
      <c r="I25" s="40"/>
      <c r="J25" s="54">
        <f t="shared" si="1"/>
        <v>0</v>
      </c>
      <c r="K25" s="40"/>
      <c r="L25" s="55">
        <f t="shared" si="2"/>
        <v>0</v>
      </c>
      <c r="M25" s="56"/>
    </row>
    <row r="26" spans="1:13" ht="18.75">
      <c r="A26" s="38"/>
      <c r="B26" s="42"/>
      <c r="C26" s="39"/>
      <c r="D26" s="40"/>
      <c r="E26" s="43"/>
      <c r="F26" s="43"/>
      <c r="G26" s="43"/>
      <c r="H26" s="41">
        <f t="shared" si="0"/>
        <v>0</v>
      </c>
      <c r="I26" s="40"/>
      <c r="J26" s="54">
        <f t="shared" si="1"/>
        <v>0</v>
      </c>
      <c r="K26" s="40"/>
      <c r="L26" s="55">
        <f t="shared" si="2"/>
        <v>0</v>
      </c>
      <c r="M26" s="56"/>
    </row>
    <row r="27" spans="1:13" ht="37.5">
      <c r="A27" s="38" t="s">
        <v>186</v>
      </c>
      <c r="B27" s="13" t="s">
        <v>187</v>
      </c>
      <c r="C27" s="39" t="s">
        <v>188</v>
      </c>
      <c r="D27" s="40">
        <v>46368000</v>
      </c>
      <c r="E27" s="41">
        <v>36685280</v>
      </c>
      <c r="F27" s="41">
        <v>10500000</v>
      </c>
      <c r="G27" s="41">
        <v>4700553</v>
      </c>
      <c r="H27" s="41">
        <f t="shared" si="0"/>
        <v>2350276.5</v>
      </c>
      <c r="I27" s="54">
        <v>900000</v>
      </c>
      <c r="J27" s="54">
        <f t="shared" si="1"/>
        <v>450000</v>
      </c>
      <c r="K27" s="54">
        <v>5600553</v>
      </c>
      <c r="L27" s="55">
        <f t="shared" si="2"/>
        <v>2800276.5</v>
      </c>
      <c r="M27" s="56">
        <f t="shared" ref="M27:M31" si="5">D27-L27</f>
        <v>43567723.5</v>
      </c>
    </row>
    <row r="28" spans="1:13" ht="18.75">
      <c r="A28" s="38"/>
      <c r="B28" s="42"/>
      <c r="C28" s="39"/>
      <c r="D28" s="40"/>
      <c r="E28" s="43"/>
      <c r="F28" s="43"/>
      <c r="G28" s="43"/>
      <c r="H28" s="41">
        <f t="shared" si="0"/>
        <v>0</v>
      </c>
      <c r="I28" s="40"/>
      <c r="J28" s="54">
        <f t="shared" si="1"/>
        <v>0</v>
      </c>
      <c r="K28" s="40"/>
      <c r="L28" s="55">
        <f t="shared" si="2"/>
        <v>0</v>
      </c>
      <c r="M28" s="56"/>
    </row>
    <row r="29" spans="1:13" ht="18.75">
      <c r="A29" s="38" t="s">
        <v>189</v>
      </c>
      <c r="B29" s="13" t="s">
        <v>190</v>
      </c>
      <c r="C29" s="39" t="s">
        <v>191</v>
      </c>
      <c r="D29" s="40">
        <v>327000000</v>
      </c>
      <c r="E29" s="41">
        <v>120601710</v>
      </c>
      <c r="F29" s="41">
        <v>210000000</v>
      </c>
      <c r="G29" s="41">
        <f>'[1]REC EXP'!K841</f>
        <v>33542407</v>
      </c>
      <c r="H29" s="41">
        <f t="shared" si="0"/>
        <v>16771203.5</v>
      </c>
      <c r="I29" s="54">
        <v>31807380</v>
      </c>
      <c r="J29" s="54">
        <f t="shared" si="1"/>
        <v>15903690</v>
      </c>
      <c r="K29" s="54">
        <v>65349787</v>
      </c>
      <c r="L29" s="55">
        <f t="shared" si="2"/>
        <v>32674893.5</v>
      </c>
      <c r="M29" s="56">
        <f t="shared" si="5"/>
        <v>294325106.5</v>
      </c>
    </row>
    <row r="30" spans="1:13" ht="18.75">
      <c r="A30" s="38"/>
      <c r="B30" s="42"/>
      <c r="C30" s="39"/>
      <c r="D30" s="40"/>
      <c r="E30" s="43"/>
      <c r="F30" s="43"/>
      <c r="G30" s="43"/>
      <c r="H30" s="41">
        <f t="shared" si="0"/>
        <v>0</v>
      </c>
      <c r="I30" s="40"/>
      <c r="J30" s="54">
        <f t="shared" si="1"/>
        <v>0</v>
      </c>
      <c r="K30" s="40"/>
      <c r="L30" s="55">
        <f t="shared" si="2"/>
        <v>0</v>
      </c>
      <c r="M30" s="56"/>
    </row>
    <row r="31" spans="1:13" ht="37.5">
      <c r="A31" s="38" t="s">
        <v>192</v>
      </c>
      <c r="B31" s="13" t="s">
        <v>193</v>
      </c>
      <c r="C31" s="39" t="s">
        <v>194</v>
      </c>
      <c r="D31" s="40">
        <v>246940435</v>
      </c>
      <c r="E31" s="41">
        <v>47600960</v>
      </c>
      <c r="F31" s="41">
        <v>46000000</v>
      </c>
      <c r="G31" s="41">
        <f>'[1]REC EXP'!K872</f>
        <v>18156704</v>
      </c>
      <c r="H31" s="41">
        <f t="shared" si="0"/>
        <v>9078352</v>
      </c>
      <c r="I31" s="54">
        <v>29428367</v>
      </c>
      <c r="J31" s="54">
        <f t="shared" si="1"/>
        <v>14714183.5</v>
      </c>
      <c r="K31" s="54">
        <v>47585071</v>
      </c>
      <c r="L31" s="55">
        <f t="shared" si="2"/>
        <v>23792535.5</v>
      </c>
      <c r="M31" s="56">
        <f t="shared" si="5"/>
        <v>223147899.5</v>
      </c>
    </row>
    <row r="32" spans="1:13" ht="18.75">
      <c r="A32" s="38"/>
      <c r="B32" s="42"/>
      <c r="C32" s="39"/>
      <c r="D32" s="40"/>
      <c r="E32" s="43"/>
      <c r="F32" s="43"/>
      <c r="G32" s="43"/>
      <c r="H32" s="41">
        <f t="shared" si="0"/>
        <v>0</v>
      </c>
      <c r="I32" s="40"/>
      <c r="J32" s="54">
        <f t="shared" si="1"/>
        <v>0</v>
      </c>
      <c r="K32" s="40"/>
      <c r="L32" s="55">
        <f t="shared" si="2"/>
        <v>0</v>
      </c>
      <c r="M32" s="56"/>
    </row>
    <row r="33" spans="1:13" ht="37.5">
      <c r="A33" s="38" t="s">
        <v>195</v>
      </c>
      <c r="B33" s="13" t="s">
        <v>196</v>
      </c>
      <c r="C33" s="39" t="s">
        <v>197</v>
      </c>
      <c r="D33" s="40">
        <v>753000000</v>
      </c>
      <c r="E33" s="41">
        <v>609497447</v>
      </c>
      <c r="F33" s="41">
        <v>4710000</v>
      </c>
      <c r="G33" s="41">
        <v>175650803</v>
      </c>
      <c r="H33" s="41">
        <f t="shared" si="0"/>
        <v>87825401.5</v>
      </c>
      <c r="I33" s="54">
        <v>3000000</v>
      </c>
      <c r="J33" s="54">
        <f t="shared" si="1"/>
        <v>1500000</v>
      </c>
      <c r="K33" s="54">
        <v>178650803</v>
      </c>
      <c r="L33" s="55">
        <f t="shared" si="2"/>
        <v>89325401.5</v>
      </c>
      <c r="M33" s="56">
        <f t="shared" ref="M33:M37" si="6">D33-L33</f>
        <v>663674598.5</v>
      </c>
    </row>
    <row r="34" spans="1:13" ht="18.75">
      <c r="A34" s="38"/>
      <c r="B34" s="42"/>
      <c r="C34" s="39"/>
      <c r="D34" s="40"/>
      <c r="E34" s="43"/>
      <c r="F34" s="43"/>
      <c r="G34" s="43"/>
      <c r="H34" s="41">
        <f t="shared" si="0"/>
        <v>0</v>
      </c>
      <c r="I34" s="40"/>
      <c r="J34" s="54">
        <f t="shared" si="1"/>
        <v>0</v>
      </c>
      <c r="K34" s="40"/>
      <c r="L34" s="55">
        <f t="shared" si="2"/>
        <v>0</v>
      </c>
      <c r="M34" s="56"/>
    </row>
    <row r="35" spans="1:13" ht="37.5">
      <c r="A35" s="38" t="s">
        <v>198</v>
      </c>
      <c r="B35" s="46" t="s">
        <v>199</v>
      </c>
      <c r="C35" s="39" t="s">
        <v>200</v>
      </c>
      <c r="D35" s="40">
        <v>6000000</v>
      </c>
      <c r="E35" s="41">
        <v>0</v>
      </c>
      <c r="F35" s="41">
        <v>3000000</v>
      </c>
      <c r="G35" s="41"/>
      <c r="H35" s="41">
        <f t="shared" si="0"/>
        <v>0</v>
      </c>
      <c r="I35" s="54"/>
      <c r="J35" s="54">
        <f t="shared" si="1"/>
        <v>0</v>
      </c>
      <c r="K35" s="54"/>
      <c r="L35" s="55">
        <f t="shared" si="2"/>
        <v>0</v>
      </c>
      <c r="M35" s="56">
        <f t="shared" si="6"/>
        <v>6000000</v>
      </c>
    </row>
    <row r="36" spans="1:13" ht="18.75">
      <c r="A36" s="38"/>
      <c r="B36" s="42"/>
      <c r="C36" s="39"/>
      <c r="D36" s="40"/>
      <c r="E36" s="43"/>
      <c r="F36" s="43"/>
      <c r="G36" s="43"/>
      <c r="H36" s="41">
        <f t="shared" si="0"/>
        <v>0</v>
      </c>
      <c r="I36" s="40"/>
      <c r="J36" s="54">
        <f t="shared" si="1"/>
        <v>0</v>
      </c>
      <c r="K36" s="40"/>
      <c r="L36" s="55">
        <f t="shared" si="2"/>
        <v>0</v>
      </c>
      <c r="M36" s="56"/>
    </row>
    <row r="37" spans="1:13" ht="37.5">
      <c r="A37" s="38" t="s">
        <v>201</v>
      </c>
      <c r="B37" s="13" t="s">
        <v>202</v>
      </c>
      <c r="C37" s="39" t="s">
        <v>203</v>
      </c>
      <c r="D37" s="40">
        <v>10800000</v>
      </c>
      <c r="E37" s="41">
        <v>0</v>
      </c>
      <c r="F37" s="41">
        <v>2000000</v>
      </c>
      <c r="G37" s="41">
        <f>'[1]REC EXP'!K931</f>
        <v>1526038</v>
      </c>
      <c r="H37" s="41">
        <f t="shared" si="0"/>
        <v>763019</v>
      </c>
      <c r="I37" s="54">
        <v>590000</v>
      </c>
      <c r="J37" s="54">
        <f t="shared" si="1"/>
        <v>295000</v>
      </c>
      <c r="K37" s="54">
        <v>2126038</v>
      </c>
      <c r="L37" s="55">
        <f t="shared" si="2"/>
        <v>1058019</v>
      </c>
      <c r="M37" s="56">
        <f t="shared" si="6"/>
        <v>9741981</v>
      </c>
    </row>
    <row r="38" spans="1:13" ht="18.75">
      <c r="A38" s="38"/>
      <c r="B38" s="42"/>
      <c r="C38" s="39"/>
      <c r="D38" s="40"/>
      <c r="E38" s="43"/>
      <c r="F38" s="43"/>
      <c r="G38" s="43"/>
      <c r="H38" s="41">
        <f t="shared" si="0"/>
        <v>0</v>
      </c>
      <c r="I38" s="40"/>
      <c r="J38" s="54">
        <f t="shared" si="1"/>
        <v>0</v>
      </c>
      <c r="K38" s="40"/>
      <c r="L38" s="55">
        <f t="shared" si="2"/>
        <v>0</v>
      </c>
      <c r="M38" s="56"/>
    </row>
    <row r="39" spans="1:13" ht="37.5">
      <c r="A39" s="38" t="s">
        <v>204</v>
      </c>
      <c r="B39" s="13" t="s">
        <v>205</v>
      </c>
      <c r="C39" s="39" t="s">
        <v>206</v>
      </c>
      <c r="D39" s="40">
        <f>'[1]REC EXP'!I969</f>
        <v>408500000</v>
      </c>
      <c r="E39" s="41">
        <v>334896530</v>
      </c>
      <c r="F39" s="41">
        <v>2800000</v>
      </c>
      <c r="G39" s="41">
        <f>'[1]REC EXP'!K950</f>
        <v>77659104</v>
      </c>
      <c r="H39" s="41">
        <f t="shared" si="0"/>
        <v>38829552</v>
      </c>
      <c r="I39" s="54">
        <v>1378500</v>
      </c>
      <c r="J39" s="54">
        <f t="shared" si="1"/>
        <v>689250</v>
      </c>
      <c r="K39" s="54">
        <v>78853104</v>
      </c>
      <c r="L39" s="55">
        <f t="shared" si="2"/>
        <v>39518802</v>
      </c>
      <c r="M39" s="56">
        <f t="shared" ref="M39:M44" si="7">D39-L39</f>
        <v>368981198</v>
      </c>
    </row>
    <row r="40" spans="1:13" ht="37.5">
      <c r="A40" s="38"/>
      <c r="B40" s="42"/>
      <c r="C40" s="39" t="s">
        <v>207</v>
      </c>
      <c r="D40" s="40"/>
      <c r="E40" s="43"/>
      <c r="F40" s="43"/>
      <c r="G40" s="43"/>
      <c r="H40" s="41">
        <f t="shared" si="0"/>
        <v>0</v>
      </c>
      <c r="I40" s="40"/>
      <c r="J40" s="54">
        <f t="shared" si="1"/>
        <v>0</v>
      </c>
      <c r="K40" s="40"/>
      <c r="L40" s="55">
        <f t="shared" si="2"/>
        <v>0</v>
      </c>
      <c r="M40" s="56"/>
    </row>
    <row r="41" spans="1:13" ht="18.75">
      <c r="A41" s="38"/>
      <c r="B41" s="42"/>
      <c r="C41" s="39"/>
      <c r="D41" s="40"/>
      <c r="E41" s="43"/>
      <c r="F41" s="43"/>
      <c r="G41" s="43"/>
      <c r="H41" s="41">
        <f t="shared" si="0"/>
        <v>0</v>
      </c>
      <c r="I41" s="40"/>
      <c r="J41" s="54">
        <f t="shared" si="1"/>
        <v>0</v>
      </c>
      <c r="K41" s="40"/>
      <c r="L41" s="55">
        <f t="shared" si="2"/>
        <v>0</v>
      </c>
      <c r="M41" s="56"/>
    </row>
    <row r="42" spans="1:13" ht="37.5">
      <c r="A42" s="38" t="s">
        <v>208</v>
      </c>
      <c r="B42" s="13" t="s">
        <v>209</v>
      </c>
      <c r="C42" s="39" t="s">
        <v>210</v>
      </c>
      <c r="D42" s="40">
        <f>'[1]REC EXP'!I987</f>
        <v>3600000</v>
      </c>
      <c r="E42" s="47">
        <v>0</v>
      </c>
      <c r="F42" s="41">
        <v>3000000</v>
      </c>
      <c r="G42" s="41"/>
      <c r="H42" s="41">
        <f t="shared" si="0"/>
        <v>0</v>
      </c>
      <c r="I42" s="59">
        <v>900000</v>
      </c>
      <c r="J42" s="54">
        <f t="shared" si="1"/>
        <v>450000</v>
      </c>
      <c r="K42" s="54">
        <v>900000</v>
      </c>
      <c r="L42" s="55">
        <f t="shared" si="2"/>
        <v>450000</v>
      </c>
      <c r="M42" s="56">
        <f t="shared" si="7"/>
        <v>3150000</v>
      </c>
    </row>
    <row r="43" spans="1:13" ht="18.75">
      <c r="A43" s="34"/>
      <c r="B43" s="35"/>
      <c r="C43" s="36"/>
      <c r="D43" s="37"/>
      <c r="E43" s="37"/>
      <c r="F43" s="37"/>
      <c r="G43" s="37"/>
      <c r="H43" s="41">
        <f t="shared" si="0"/>
        <v>0</v>
      </c>
      <c r="I43" s="37"/>
      <c r="J43" s="54">
        <f t="shared" si="1"/>
        <v>0</v>
      </c>
      <c r="K43" s="37"/>
      <c r="L43" s="55">
        <f t="shared" si="2"/>
        <v>0</v>
      </c>
      <c r="M43" s="56"/>
    </row>
    <row r="44" spans="1:13" ht="37.5">
      <c r="A44" s="38">
        <v>17</v>
      </c>
      <c r="B44" s="13" t="s">
        <v>211</v>
      </c>
      <c r="C44" s="39" t="s">
        <v>212</v>
      </c>
      <c r="D44" s="40">
        <v>31940000</v>
      </c>
      <c r="E44" s="41">
        <v>18599270</v>
      </c>
      <c r="F44" s="48">
        <v>1500000</v>
      </c>
      <c r="G44" s="48">
        <v>4576216</v>
      </c>
      <c r="H44" s="41">
        <f t="shared" si="0"/>
        <v>2288108</v>
      </c>
      <c r="I44" s="54">
        <v>450000</v>
      </c>
      <c r="J44" s="54">
        <f t="shared" si="1"/>
        <v>225000</v>
      </c>
      <c r="K44" s="54">
        <v>5026216</v>
      </c>
      <c r="L44" s="55">
        <f t="shared" si="2"/>
        <v>2513108</v>
      </c>
      <c r="M44" s="56">
        <f t="shared" si="7"/>
        <v>29426892</v>
      </c>
    </row>
    <row r="45" spans="1:13" ht="18.75">
      <c r="A45" s="38"/>
      <c r="B45" s="42"/>
      <c r="C45" s="39"/>
      <c r="D45" s="40"/>
      <c r="E45" s="43"/>
      <c r="F45" s="43"/>
      <c r="G45" s="43"/>
      <c r="H45" s="41">
        <f t="shared" si="0"/>
        <v>0</v>
      </c>
      <c r="I45" s="40"/>
      <c r="J45" s="54">
        <f t="shared" si="1"/>
        <v>0</v>
      </c>
      <c r="K45" s="40"/>
      <c r="L45" s="55">
        <f t="shared" si="2"/>
        <v>0</v>
      </c>
      <c r="M45" s="56"/>
    </row>
    <row r="46" spans="1:13" ht="18.75">
      <c r="A46" s="38">
        <v>18</v>
      </c>
      <c r="B46" s="13" t="s">
        <v>213</v>
      </c>
      <c r="C46" s="39" t="s">
        <v>214</v>
      </c>
      <c r="D46" s="40">
        <v>38500000</v>
      </c>
      <c r="E46" s="41">
        <v>21331570</v>
      </c>
      <c r="F46" s="41">
        <v>5000000</v>
      </c>
      <c r="G46" s="41">
        <v>5325112</v>
      </c>
      <c r="H46" s="41">
        <f t="shared" si="0"/>
        <v>2662556</v>
      </c>
      <c r="I46" s="54">
        <v>1500000</v>
      </c>
      <c r="J46" s="54">
        <f t="shared" si="1"/>
        <v>750000</v>
      </c>
      <c r="K46" s="54">
        <v>6825112</v>
      </c>
      <c r="L46" s="55">
        <f t="shared" si="2"/>
        <v>3412556</v>
      </c>
      <c r="M46" s="56">
        <f>D46-L46</f>
        <v>35087444</v>
      </c>
    </row>
    <row r="47" spans="1:13" ht="18.75">
      <c r="A47" s="38"/>
      <c r="B47" s="42"/>
      <c r="C47" s="39"/>
      <c r="D47" s="40"/>
      <c r="E47" s="43"/>
      <c r="F47" s="43"/>
      <c r="G47" s="43"/>
      <c r="H47" s="41">
        <f t="shared" si="0"/>
        <v>0</v>
      </c>
      <c r="I47" s="40"/>
      <c r="J47" s="54">
        <f t="shared" si="1"/>
        <v>0</v>
      </c>
      <c r="K47" s="40"/>
      <c r="L47" s="55">
        <f t="shared" si="2"/>
        <v>0</v>
      </c>
      <c r="M47" s="56"/>
    </row>
    <row r="48" spans="1:13" ht="18.75">
      <c r="A48" s="38">
        <v>19</v>
      </c>
      <c r="B48" s="42"/>
      <c r="C48" s="49" t="s">
        <v>215</v>
      </c>
      <c r="D48" s="40"/>
      <c r="E48" s="43"/>
      <c r="F48" s="43"/>
      <c r="G48" s="43"/>
      <c r="H48" s="41">
        <f t="shared" si="0"/>
        <v>0</v>
      </c>
      <c r="I48" s="40"/>
      <c r="J48" s="54">
        <f t="shared" si="1"/>
        <v>0</v>
      </c>
      <c r="K48" s="40"/>
      <c r="L48" s="55">
        <f t="shared" si="2"/>
        <v>0</v>
      </c>
      <c r="M48" s="56"/>
    </row>
    <row r="49" spans="1:13" ht="18.75">
      <c r="A49" s="38"/>
      <c r="B49" s="42"/>
      <c r="C49" s="39"/>
      <c r="D49" s="40"/>
      <c r="E49" s="43"/>
      <c r="F49" s="43"/>
      <c r="G49" s="43"/>
      <c r="H49" s="41">
        <f t="shared" si="0"/>
        <v>0</v>
      </c>
      <c r="I49" s="40"/>
      <c r="J49" s="54">
        <f t="shared" si="1"/>
        <v>0</v>
      </c>
      <c r="K49" s="40"/>
      <c r="L49" s="55">
        <f t="shared" si="2"/>
        <v>0</v>
      </c>
      <c r="M49" s="56"/>
    </row>
    <row r="50" spans="1:13" ht="18.75">
      <c r="A50" s="38" t="s">
        <v>43</v>
      </c>
      <c r="B50" s="13" t="s">
        <v>216</v>
      </c>
      <c r="C50" s="39" t="s">
        <v>217</v>
      </c>
      <c r="D50" s="40">
        <v>15900000</v>
      </c>
      <c r="E50" s="41">
        <v>2620150</v>
      </c>
      <c r="F50" s="41">
        <v>10000000</v>
      </c>
      <c r="G50" s="41">
        <f>'[1]REC EXP'!K1032</f>
        <v>823596</v>
      </c>
      <c r="H50" s="41">
        <f t="shared" si="0"/>
        <v>411798</v>
      </c>
      <c r="I50" s="54">
        <v>3000000</v>
      </c>
      <c r="J50" s="54">
        <f t="shared" si="1"/>
        <v>1500000</v>
      </c>
      <c r="K50" s="54">
        <v>3823596</v>
      </c>
      <c r="L50" s="55">
        <f t="shared" si="2"/>
        <v>1911798</v>
      </c>
      <c r="M50" s="56">
        <f t="shared" ref="M50:M54" si="8">D50-L50</f>
        <v>13988202</v>
      </c>
    </row>
    <row r="51" spans="1:13" ht="18.75">
      <c r="A51" s="38"/>
      <c r="B51" s="42"/>
      <c r="C51" s="39"/>
      <c r="D51" s="40"/>
      <c r="E51" s="43"/>
      <c r="F51" s="43"/>
      <c r="G51" s="43"/>
      <c r="H51" s="41">
        <f t="shared" si="0"/>
        <v>0</v>
      </c>
      <c r="I51" s="40"/>
      <c r="J51" s="54">
        <f t="shared" si="1"/>
        <v>0</v>
      </c>
      <c r="K51" s="40"/>
      <c r="L51" s="55">
        <f t="shared" si="2"/>
        <v>0</v>
      </c>
      <c r="M51" s="56"/>
    </row>
    <row r="52" spans="1:13" ht="18.75">
      <c r="A52" s="38" t="s">
        <v>51</v>
      </c>
      <c r="B52" s="13" t="s">
        <v>218</v>
      </c>
      <c r="C52" s="39" t="s">
        <v>219</v>
      </c>
      <c r="D52" s="40">
        <v>2225000</v>
      </c>
      <c r="E52" s="43" t="s">
        <v>220</v>
      </c>
      <c r="F52" s="43">
        <v>0</v>
      </c>
      <c r="G52" s="43"/>
      <c r="H52" s="41">
        <f t="shared" si="0"/>
        <v>0</v>
      </c>
      <c r="I52" s="40">
        <v>450000</v>
      </c>
      <c r="J52" s="54">
        <f t="shared" si="1"/>
        <v>225000</v>
      </c>
      <c r="K52" s="40">
        <v>450000</v>
      </c>
      <c r="L52" s="55">
        <f t="shared" si="2"/>
        <v>225000</v>
      </c>
      <c r="M52" s="56">
        <f t="shared" si="8"/>
        <v>2000000</v>
      </c>
    </row>
    <row r="53" spans="1:13" ht="18.75">
      <c r="A53" s="38"/>
      <c r="B53" s="42"/>
      <c r="C53" s="39"/>
      <c r="D53" s="40"/>
      <c r="E53" s="43"/>
      <c r="F53" s="43"/>
      <c r="G53" s="43"/>
      <c r="H53" s="41">
        <f t="shared" si="0"/>
        <v>0</v>
      </c>
      <c r="I53" s="40"/>
      <c r="J53" s="54">
        <f t="shared" si="1"/>
        <v>0</v>
      </c>
      <c r="K53" s="40"/>
      <c r="L53" s="55">
        <f t="shared" si="2"/>
        <v>0</v>
      </c>
      <c r="M53" s="56"/>
    </row>
    <row r="54" spans="1:13" ht="37.5">
      <c r="A54" s="38" t="s">
        <v>54</v>
      </c>
      <c r="B54" s="13" t="s">
        <v>221</v>
      </c>
      <c r="C54" s="39" t="s">
        <v>222</v>
      </c>
      <c r="D54" s="40">
        <v>9100000</v>
      </c>
      <c r="E54" s="41">
        <v>3890400</v>
      </c>
      <c r="F54" s="41">
        <v>2600000</v>
      </c>
      <c r="G54" s="41"/>
      <c r="H54" s="41">
        <f t="shared" si="0"/>
        <v>0</v>
      </c>
      <c r="I54" s="54">
        <v>1380000</v>
      </c>
      <c r="J54" s="54">
        <f t="shared" si="1"/>
        <v>690000</v>
      </c>
      <c r="K54" s="54">
        <v>2479395</v>
      </c>
      <c r="L54" s="55">
        <f t="shared" si="2"/>
        <v>690000</v>
      </c>
      <c r="M54" s="56">
        <f t="shared" si="8"/>
        <v>8410000</v>
      </c>
    </row>
    <row r="55" spans="1:13" ht="18.75">
      <c r="A55" s="38"/>
      <c r="B55" s="42"/>
      <c r="C55" s="39"/>
      <c r="D55" s="40"/>
      <c r="E55" s="43"/>
      <c r="F55" s="43"/>
      <c r="G55" s="43"/>
      <c r="H55" s="41">
        <f t="shared" si="0"/>
        <v>0</v>
      </c>
      <c r="I55" s="40"/>
      <c r="J55" s="54">
        <f t="shared" si="1"/>
        <v>0</v>
      </c>
      <c r="K55" s="40"/>
      <c r="L55" s="55">
        <f t="shared" si="2"/>
        <v>0</v>
      </c>
      <c r="M55" s="56"/>
    </row>
    <row r="56" spans="1:13" ht="18.75">
      <c r="A56" s="38" t="s">
        <v>57</v>
      </c>
      <c r="B56" s="13" t="s">
        <v>223</v>
      </c>
      <c r="C56" s="39" t="s">
        <v>224</v>
      </c>
      <c r="D56" s="40">
        <v>5400000</v>
      </c>
      <c r="E56" s="41">
        <v>1648400</v>
      </c>
      <c r="F56" s="41">
        <v>1500000</v>
      </c>
      <c r="G56" s="41">
        <v>165124</v>
      </c>
      <c r="H56" s="41">
        <f t="shared" si="0"/>
        <v>82562</v>
      </c>
      <c r="I56" s="54">
        <v>491000</v>
      </c>
      <c r="J56" s="54">
        <f t="shared" si="1"/>
        <v>245500</v>
      </c>
      <c r="K56" s="54">
        <v>656124</v>
      </c>
      <c r="L56" s="55">
        <f t="shared" si="2"/>
        <v>328062</v>
      </c>
      <c r="M56" s="56">
        <f t="shared" ref="M56:M60" si="9">D56-L56</f>
        <v>5071938</v>
      </c>
    </row>
    <row r="57" spans="1:13" ht="18.75">
      <c r="A57" s="38"/>
      <c r="B57" s="42"/>
      <c r="C57" s="39"/>
      <c r="D57" s="40"/>
      <c r="E57" s="43"/>
      <c r="F57" s="43"/>
      <c r="G57" s="43"/>
      <c r="H57" s="41">
        <f t="shared" si="0"/>
        <v>0</v>
      </c>
      <c r="I57" s="40"/>
      <c r="J57" s="54">
        <f t="shared" si="1"/>
        <v>0</v>
      </c>
      <c r="K57" s="40"/>
      <c r="L57" s="55">
        <f t="shared" si="2"/>
        <v>0</v>
      </c>
      <c r="M57" s="56"/>
    </row>
    <row r="58" spans="1:13" ht="37.5">
      <c r="A58" s="38">
        <v>20</v>
      </c>
      <c r="B58" s="13" t="s">
        <v>225</v>
      </c>
      <c r="C58" s="39" t="s">
        <v>226</v>
      </c>
      <c r="D58" s="40">
        <v>618500000</v>
      </c>
      <c r="E58" s="41">
        <v>330705000</v>
      </c>
      <c r="F58" s="41">
        <v>30000000</v>
      </c>
      <c r="G58" s="41">
        <v>131136567</v>
      </c>
      <c r="H58" s="41">
        <f t="shared" si="0"/>
        <v>65568283.5</v>
      </c>
      <c r="I58" s="54">
        <v>8990000</v>
      </c>
      <c r="J58" s="54">
        <f t="shared" si="1"/>
        <v>4495000</v>
      </c>
      <c r="K58" s="54">
        <v>140126567</v>
      </c>
      <c r="L58" s="55">
        <f t="shared" si="2"/>
        <v>70063283.5</v>
      </c>
      <c r="M58" s="56">
        <f t="shared" si="9"/>
        <v>548436716.5</v>
      </c>
    </row>
    <row r="59" spans="1:13" ht="18.75">
      <c r="A59" s="38"/>
      <c r="B59" s="42"/>
      <c r="C59" s="39"/>
      <c r="D59" s="40"/>
      <c r="E59" s="43"/>
      <c r="F59" s="43"/>
      <c r="G59" s="43"/>
      <c r="H59" s="41">
        <f t="shared" si="0"/>
        <v>0</v>
      </c>
      <c r="I59" s="40"/>
      <c r="J59" s="54">
        <f t="shared" si="1"/>
        <v>0</v>
      </c>
      <c r="K59" s="40"/>
      <c r="L59" s="55">
        <f t="shared" si="2"/>
        <v>0</v>
      </c>
      <c r="M59" s="56"/>
    </row>
    <row r="60" spans="1:13" ht="37.5">
      <c r="A60" s="38">
        <v>21</v>
      </c>
      <c r="B60" s="13" t="s">
        <v>227</v>
      </c>
      <c r="C60" s="39" t="s">
        <v>228</v>
      </c>
      <c r="D60" s="40">
        <v>400750000</v>
      </c>
      <c r="E60" s="41">
        <v>313567460</v>
      </c>
      <c r="F60" s="41">
        <v>12000000</v>
      </c>
      <c r="G60" s="41">
        <v>93968322</v>
      </c>
      <c r="H60" s="41">
        <f t="shared" si="0"/>
        <v>46984161</v>
      </c>
      <c r="I60" s="54">
        <v>3600000</v>
      </c>
      <c r="J60" s="54">
        <f t="shared" si="1"/>
        <v>1800000</v>
      </c>
      <c r="K60" s="54">
        <v>97568322</v>
      </c>
      <c r="L60" s="55">
        <f t="shared" si="2"/>
        <v>48784161</v>
      </c>
      <c r="M60" s="56">
        <f t="shared" si="9"/>
        <v>351965839</v>
      </c>
    </row>
    <row r="61" spans="1:13" ht="18.75">
      <c r="A61" s="38"/>
      <c r="B61" s="42"/>
      <c r="C61" s="39" t="s">
        <v>229</v>
      </c>
      <c r="D61" s="40"/>
      <c r="E61" s="43"/>
      <c r="F61" s="43"/>
      <c r="G61" s="43"/>
      <c r="H61" s="41">
        <f t="shared" si="0"/>
        <v>0</v>
      </c>
      <c r="I61" s="40"/>
      <c r="J61" s="54">
        <f t="shared" si="1"/>
        <v>0</v>
      </c>
      <c r="K61" s="40"/>
      <c r="L61" s="55">
        <f t="shared" si="2"/>
        <v>0</v>
      </c>
      <c r="M61" s="56"/>
    </row>
    <row r="62" spans="1:13" ht="18.75">
      <c r="A62" s="38"/>
      <c r="B62" s="42"/>
      <c r="C62" s="39"/>
      <c r="D62" s="40"/>
      <c r="E62" s="43"/>
      <c r="F62" s="43"/>
      <c r="G62" s="43"/>
      <c r="H62" s="41">
        <f t="shared" si="0"/>
        <v>0</v>
      </c>
      <c r="I62" s="40"/>
      <c r="J62" s="54">
        <f t="shared" si="1"/>
        <v>0</v>
      </c>
      <c r="K62" s="40"/>
      <c r="L62" s="55">
        <f t="shared" si="2"/>
        <v>0</v>
      </c>
      <c r="M62" s="56"/>
    </row>
    <row r="63" spans="1:13" ht="37.5">
      <c r="A63" s="38">
        <v>22</v>
      </c>
      <c r="B63" s="13" t="s">
        <v>230</v>
      </c>
      <c r="C63" s="39" t="s">
        <v>231</v>
      </c>
      <c r="D63" s="40">
        <v>14800000</v>
      </c>
      <c r="E63" s="41">
        <v>9402580</v>
      </c>
      <c r="F63" s="41">
        <v>1500000</v>
      </c>
      <c r="G63" s="41">
        <v>2124876</v>
      </c>
      <c r="H63" s="41">
        <f t="shared" si="0"/>
        <v>1062438</v>
      </c>
      <c r="I63" s="54">
        <v>450000</v>
      </c>
      <c r="J63" s="54">
        <f t="shared" si="1"/>
        <v>225000</v>
      </c>
      <c r="K63" s="54">
        <v>2574876</v>
      </c>
      <c r="L63" s="55">
        <f t="shared" si="2"/>
        <v>1287438</v>
      </c>
      <c r="M63" s="56">
        <f t="shared" ref="M63:M68" si="10">D63-L63</f>
        <v>13512562</v>
      </c>
    </row>
    <row r="64" spans="1:13" ht="18.75">
      <c r="A64" s="38"/>
      <c r="B64" s="42"/>
      <c r="C64" s="39"/>
      <c r="D64" s="40"/>
      <c r="E64" s="43"/>
      <c r="F64" s="43"/>
      <c r="G64" s="43"/>
      <c r="H64" s="41">
        <f t="shared" si="0"/>
        <v>0</v>
      </c>
      <c r="I64" s="40"/>
      <c r="J64" s="54">
        <f t="shared" si="1"/>
        <v>0</v>
      </c>
      <c r="K64" s="40"/>
      <c r="L64" s="55">
        <f t="shared" si="2"/>
        <v>0</v>
      </c>
      <c r="M64" s="56"/>
    </row>
    <row r="65" spans="1:13" ht="37.5">
      <c r="A65" s="38">
        <v>23</v>
      </c>
      <c r="B65" s="13" t="s">
        <v>232</v>
      </c>
      <c r="C65" s="39" t="s">
        <v>233</v>
      </c>
      <c r="D65" s="40">
        <v>1660000000</v>
      </c>
      <c r="E65" s="41">
        <v>1248873400</v>
      </c>
      <c r="F65" s="41">
        <v>87400000</v>
      </c>
      <c r="G65" s="41">
        <v>368209545</v>
      </c>
      <c r="H65" s="41">
        <f t="shared" si="0"/>
        <v>184104772.5</v>
      </c>
      <c r="I65" s="54">
        <v>40932000</v>
      </c>
      <c r="J65" s="54">
        <f t="shared" si="1"/>
        <v>20466000</v>
      </c>
      <c r="K65" s="54">
        <v>409141545</v>
      </c>
      <c r="L65" s="55">
        <f t="shared" si="2"/>
        <v>204570772.5</v>
      </c>
      <c r="M65" s="56">
        <f t="shared" si="10"/>
        <v>1455429227.5</v>
      </c>
    </row>
    <row r="66" spans="1:13" ht="18.75">
      <c r="A66" s="38"/>
      <c r="B66" s="42"/>
      <c r="C66" s="39" t="s">
        <v>234</v>
      </c>
      <c r="D66" s="40"/>
      <c r="E66" s="43"/>
      <c r="F66" s="43"/>
      <c r="G66" s="43"/>
      <c r="H66" s="41">
        <f t="shared" si="0"/>
        <v>0</v>
      </c>
      <c r="I66" s="40"/>
      <c r="J66" s="54">
        <f t="shared" si="1"/>
        <v>0</v>
      </c>
      <c r="K66" s="40"/>
      <c r="L66" s="55">
        <f t="shared" si="2"/>
        <v>0</v>
      </c>
      <c r="M66" s="56"/>
    </row>
    <row r="67" spans="1:13" ht="18.75">
      <c r="A67" s="38"/>
      <c r="B67" s="42"/>
      <c r="C67" s="39"/>
      <c r="D67" s="40"/>
      <c r="E67" s="43"/>
      <c r="F67" s="43"/>
      <c r="G67" s="43"/>
      <c r="H67" s="41">
        <f t="shared" si="0"/>
        <v>0</v>
      </c>
      <c r="I67" s="40"/>
      <c r="J67" s="54">
        <f t="shared" si="1"/>
        <v>0</v>
      </c>
      <c r="K67" s="40"/>
      <c r="L67" s="55">
        <f t="shared" si="2"/>
        <v>0</v>
      </c>
      <c r="M67" s="56"/>
    </row>
    <row r="68" spans="1:13" ht="37.5">
      <c r="A68" s="38">
        <v>24</v>
      </c>
      <c r="B68" s="13" t="s">
        <v>235</v>
      </c>
      <c r="C68" s="39" t="s">
        <v>236</v>
      </c>
      <c r="D68" s="40">
        <v>347550000</v>
      </c>
      <c r="E68" s="41">
        <v>206013060</v>
      </c>
      <c r="F68" s="41">
        <v>10000000</v>
      </c>
      <c r="G68" s="41">
        <v>62052031</v>
      </c>
      <c r="H68" s="41">
        <f t="shared" si="0"/>
        <v>31026015.5</v>
      </c>
      <c r="I68" s="54">
        <v>5562500</v>
      </c>
      <c r="J68" s="54">
        <f t="shared" si="1"/>
        <v>2781250</v>
      </c>
      <c r="K68" s="54">
        <v>67614531</v>
      </c>
      <c r="L68" s="55">
        <f t="shared" si="2"/>
        <v>33807265.5</v>
      </c>
      <c r="M68" s="56">
        <f t="shared" si="10"/>
        <v>313742734.5</v>
      </c>
    </row>
    <row r="69" spans="1:13" ht="18.75">
      <c r="A69" s="38"/>
      <c r="B69" s="42"/>
      <c r="C69" s="39" t="s">
        <v>237</v>
      </c>
      <c r="D69" s="40"/>
      <c r="E69" s="43"/>
      <c r="F69" s="43"/>
      <c r="G69" s="43"/>
      <c r="H69" s="41">
        <f t="shared" si="0"/>
        <v>0</v>
      </c>
      <c r="I69" s="40"/>
      <c r="J69" s="54">
        <f t="shared" si="1"/>
        <v>0</v>
      </c>
      <c r="K69" s="40"/>
      <c r="L69" s="55">
        <f t="shared" si="2"/>
        <v>0</v>
      </c>
      <c r="M69" s="56"/>
    </row>
    <row r="70" spans="1:13" ht="18.75">
      <c r="A70" s="38"/>
      <c r="B70" s="42"/>
      <c r="C70" s="39"/>
      <c r="D70" s="40"/>
      <c r="E70" s="43"/>
      <c r="F70" s="43"/>
      <c r="G70" s="43"/>
      <c r="H70" s="41">
        <f t="shared" si="0"/>
        <v>0</v>
      </c>
      <c r="I70" s="40"/>
      <c r="J70" s="54">
        <f t="shared" si="1"/>
        <v>0</v>
      </c>
      <c r="K70" s="40"/>
      <c r="L70" s="55">
        <f t="shared" si="2"/>
        <v>0</v>
      </c>
      <c r="M70" s="56"/>
    </row>
    <row r="71" spans="1:13" ht="18.75">
      <c r="A71" s="38">
        <v>25</v>
      </c>
      <c r="B71" s="13" t="s">
        <v>238</v>
      </c>
      <c r="C71" s="39" t="s">
        <v>239</v>
      </c>
      <c r="D71" s="40">
        <v>126206757</v>
      </c>
      <c r="E71" s="41">
        <v>83754520</v>
      </c>
      <c r="F71" s="41">
        <v>12000000</v>
      </c>
      <c r="G71" s="41">
        <v>24310305</v>
      </c>
      <c r="H71" s="41">
        <f t="shared" si="0"/>
        <v>12155152.5</v>
      </c>
      <c r="I71" s="54">
        <v>3600000</v>
      </c>
      <c r="J71" s="54">
        <f t="shared" si="1"/>
        <v>1800000</v>
      </c>
      <c r="K71" s="54">
        <v>27910305</v>
      </c>
      <c r="L71" s="55">
        <f t="shared" si="2"/>
        <v>13955152.5</v>
      </c>
      <c r="M71" s="56">
        <f t="shared" ref="M71:M76" si="11">D71-L71</f>
        <v>112251604.5</v>
      </c>
    </row>
    <row r="72" spans="1:13" ht="18.75">
      <c r="A72" s="38"/>
      <c r="B72" s="42"/>
      <c r="C72" s="39"/>
      <c r="D72" s="40"/>
      <c r="E72" s="43"/>
      <c r="F72" s="43"/>
      <c r="G72" s="43"/>
      <c r="H72" s="41">
        <f t="shared" si="0"/>
        <v>0</v>
      </c>
      <c r="I72" s="40"/>
      <c r="J72" s="54">
        <f t="shared" si="1"/>
        <v>0</v>
      </c>
      <c r="K72" s="40"/>
      <c r="L72" s="55">
        <f t="shared" si="2"/>
        <v>0</v>
      </c>
      <c r="M72" s="56"/>
    </row>
    <row r="73" spans="1:13" ht="37.5">
      <c r="A73" s="38">
        <v>26</v>
      </c>
      <c r="B73" s="13" t="s">
        <v>240</v>
      </c>
      <c r="C73" s="39" t="s">
        <v>241</v>
      </c>
      <c r="D73" s="40">
        <v>1190000</v>
      </c>
      <c r="E73" s="41">
        <v>0</v>
      </c>
      <c r="F73" s="41">
        <v>300000</v>
      </c>
      <c r="G73" s="41"/>
      <c r="H73" s="41">
        <f t="shared" si="0"/>
        <v>0</v>
      </c>
      <c r="I73" s="54">
        <v>90000</v>
      </c>
      <c r="J73" s="54">
        <f t="shared" si="1"/>
        <v>45000</v>
      </c>
      <c r="K73" s="54">
        <v>90000</v>
      </c>
      <c r="L73" s="55">
        <f t="shared" si="2"/>
        <v>45000</v>
      </c>
      <c r="M73" s="56">
        <f t="shared" si="11"/>
        <v>1145000</v>
      </c>
    </row>
    <row r="74" spans="1:13" ht="18.75">
      <c r="A74" s="38"/>
      <c r="B74" s="42"/>
      <c r="C74" s="39"/>
      <c r="D74" s="40"/>
      <c r="E74" s="43"/>
      <c r="F74" s="43"/>
      <c r="G74" s="43"/>
      <c r="H74" s="41">
        <f t="shared" ref="H74:H137" si="12">G74/2</f>
        <v>0</v>
      </c>
      <c r="I74" s="40"/>
      <c r="J74" s="54">
        <f t="shared" ref="J74:J137" si="13">I74/2</f>
        <v>0</v>
      </c>
      <c r="K74" s="40"/>
      <c r="L74" s="55">
        <f t="shared" ref="L74:L137" si="14">H74+J74</f>
        <v>0</v>
      </c>
      <c r="M74" s="56"/>
    </row>
    <row r="75" spans="1:13" ht="18.75">
      <c r="A75" s="38"/>
      <c r="B75" s="42"/>
      <c r="C75" s="39"/>
      <c r="D75" s="40"/>
      <c r="E75" s="43"/>
      <c r="F75" s="43"/>
      <c r="G75" s="43"/>
      <c r="H75" s="41">
        <f t="shared" si="12"/>
        <v>0</v>
      </c>
      <c r="I75" s="40"/>
      <c r="J75" s="54">
        <f t="shared" si="13"/>
        <v>0</v>
      </c>
      <c r="K75" s="40"/>
      <c r="L75" s="55">
        <f t="shared" si="14"/>
        <v>0</v>
      </c>
      <c r="M75" s="56"/>
    </row>
    <row r="76" spans="1:13" ht="37.5">
      <c r="A76" s="38">
        <v>27</v>
      </c>
      <c r="B76" s="13" t="s">
        <v>242</v>
      </c>
      <c r="C76" s="39" t="s">
        <v>243</v>
      </c>
      <c r="D76" s="40">
        <v>6350000</v>
      </c>
      <c r="E76" s="41">
        <v>2022900</v>
      </c>
      <c r="F76" s="41">
        <v>1000000</v>
      </c>
      <c r="G76" s="41">
        <f>'[1]REC EXP'!K1241</f>
        <v>727165</v>
      </c>
      <c r="H76" s="41">
        <f t="shared" si="12"/>
        <v>363582.5</v>
      </c>
      <c r="I76" s="54">
        <v>270000</v>
      </c>
      <c r="J76" s="54">
        <f t="shared" si="13"/>
        <v>135000</v>
      </c>
      <c r="K76" s="54">
        <v>987166</v>
      </c>
      <c r="L76" s="55">
        <f t="shared" si="14"/>
        <v>498582.5</v>
      </c>
      <c r="M76" s="56">
        <f t="shared" si="11"/>
        <v>5851417.5</v>
      </c>
    </row>
    <row r="77" spans="1:13" ht="18.75">
      <c r="A77" s="38"/>
      <c r="B77" s="42"/>
      <c r="C77" s="39"/>
      <c r="D77" s="40"/>
      <c r="E77" s="43"/>
      <c r="F77" s="43"/>
      <c r="G77" s="43"/>
      <c r="H77" s="41">
        <f t="shared" si="12"/>
        <v>0</v>
      </c>
      <c r="I77" s="40"/>
      <c r="J77" s="54">
        <f t="shared" si="13"/>
        <v>0</v>
      </c>
      <c r="K77" s="40"/>
      <c r="L77" s="55">
        <f t="shared" si="14"/>
        <v>0</v>
      </c>
      <c r="M77" s="56"/>
    </row>
    <row r="78" spans="1:13" ht="18.75">
      <c r="A78" s="38">
        <v>28</v>
      </c>
      <c r="B78" s="13" t="s">
        <v>244</v>
      </c>
      <c r="C78" s="39" t="s">
        <v>245</v>
      </c>
      <c r="D78" s="40">
        <v>6300000</v>
      </c>
      <c r="E78" s="41">
        <v>2436260</v>
      </c>
      <c r="F78" s="41">
        <v>1200000</v>
      </c>
      <c r="G78" s="41">
        <f>'[1]REC EXP'!K1256</f>
        <v>645000</v>
      </c>
      <c r="H78" s="41">
        <f t="shared" si="12"/>
        <v>322500</v>
      </c>
      <c r="I78" s="54">
        <v>369000</v>
      </c>
      <c r="J78" s="54">
        <f t="shared" si="13"/>
        <v>184500</v>
      </c>
      <c r="K78" s="54">
        <v>1014000</v>
      </c>
      <c r="L78" s="55">
        <f t="shared" si="14"/>
        <v>507000</v>
      </c>
      <c r="M78" s="56">
        <f t="shared" ref="M78:M82" si="15">D78-L78</f>
        <v>5793000</v>
      </c>
    </row>
    <row r="79" spans="1:13" ht="18.75">
      <c r="A79" s="60"/>
      <c r="B79" s="61"/>
      <c r="C79" s="62"/>
      <c r="D79" s="61"/>
      <c r="E79" s="61"/>
      <c r="F79" s="61"/>
      <c r="G79" s="61"/>
      <c r="H79" s="41">
        <f t="shared" si="12"/>
        <v>0</v>
      </c>
      <c r="I79" s="61"/>
      <c r="J79" s="54">
        <f t="shared" si="13"/>
        <v>0</v>
      </c>
      <c r="K79" s="60"/>
      <c r="L79" s="55">
        <f t="shared" si="14"/>
        <v>0</v>
      </c>
      <c r="M79" s="56"/>
    </row>
    <row r="80" spans="1:13" ht="37.5">
      <c r="A80" s="38">
        <v>29</v>
      </c>
      <c r="B80" s="13" t="s">
        <v>246</v>
      </c>
      <c r="C80" s="39" t="s">
        <v>247</v>
      </c>
      <c r="D80" s="40">
        <v>156610425</v>
      </c>
      <c r="E80" s="41">
        <v>106231000</v>
      </c>
      <c r="F80" s="41">
        <v>15000000</v>
      </c>
      <c r="G80" s="41">
        <v>41065864</v>
      </c>
      <c r="H80" s="41">
        <f t="shared" si="12"/>
        <v>20532932</v>
      </c>
      <c r="I80" s="54">
        <v>4500000</v>
      </c>
      <c r="J80" s="54">
        <f t="shared" si="13"/>
        <v>2250000</v>
      </c>
      <c r="K80" s="54">
        <v>45565864</v>
      </c>
      <c r="L80" s="55">
        <f t="shared" si="14"/>
        <v>22782932</v>
      </c>
      <c r="M80" s="56">
        <f t="shared" si="15"/>
        <v>133827493</v>
      </c>
    </row>
    <row r="81" spans="1:17" ht="18.75">
      <c r="A81" s="38"/>
      <c r="B81" s="42"/>
      <c r="C81" s="39"/>
      <c r="D81" s="40"/>
      <c r="E81" s="43"/>
      <c r="F81" s="43"/>
      <c r="G81" s="43"/>
      <c r="H81" s="41">
        <f t="shared" si="12"/>
        <v>0</v>
      </c>
      <c r="I81" s="40"/>
      <c r="J81" s="54">
        <f t="shared" si="13"/>
        <v>0</v>
      </c>
      <c r="K81" s="40"/>
      <c r="L81" s="55">
        <f t="shared" si="14"/>
        <v>0</v>
      </c>
      <c r="M81" s="56"/>
    </row>
    <row r="82" spans="1:17" ht="37.5">
      <c r="A82" s="38">
        <v>30</v>
      </c>
      <c r="B82" s="13" t="s">
        <v>248</v>
      </c>
      <c r="C82" s="39" t="s">
        <v>249</v>
      </c>
      <c r="D82" s="40">
        <v>15900000</v>
      </c>
      <c r="E82" s="41">
        <v>6372630</v>
      </c>
      <c r="F82" s="41">
        <v>2000000</v>
      </c>
      <c r="G82" s="41">
        <v>2608097</v>
      </c>
      <c r="H82" s="41">
        <f t="shared" si="12"/>
        <v>1304048.5</v>
      </c>
      <c r="I82" s="54">
        <v>600000</v>
      </c>
      <c r="J82" s="54">
        <f t="shared" si="13"/>
        <v>300000</v>
      </c>
      <c r="K82" s="54">
        <v>3208097</v>
      </c>
      <c r="L82" s="55">
        <f t="shared" si="14"/>
        <v>1604048.5</v>
      </c>
      <c r="M82" s="56">
        <f t="shared" si="15"/>
        <v>14295951.5</v>
      </c>
    </row>
    <row r="83" spans="1:17" ht="18.75">
      <c r="A83" s="38"/>
      <c r="B83" s="42"/>
      <c r="C83" s="39" t="s">
        <v>250</v>
      </c>
      <c r="D83" s="40"/>
      <c r="E83" s="43"/>
      <c r="F83" s="43"/>
      <c r="G83" s="43"/>
      <c r="H83" s="41">
        <f t="shared" si="12"/>
        <v>0</v>
      </c>
      <c r="I83" s="40"/>
      <c r="J83" s="54">
        <f t="shared" si="13"/>
        <v>0</v>
      </c>
      <c r="K83" s="40"/>
      <c r="L83" s="55">
        <f t="shared" si="14"/>
        <v>0</v>
      </c>
      <c r="M83" s="56"/>
    </row>
    <row r="84" spans="1:17" ht="18.75">
      <c r="A84" s="38"/>
      <c r="B84" s="42"/>
      <c r="C84" s="39"/>
      <c r="D84" s="40"/>
      <c r="E84" s="43"/>
      <c r="F84" s="43"/>
      <c r="G84" s="43"/>
      <c r="H84" s="41">
        <f t="shared" si="12"/>
        <v>0</v>
      </c>
      <c r="I84" s="40"/>
      <c r="J84" s="54">
        <f t="shared" si="13"/>
        <v>0</v>
      </c>
      <c r="K84" s="40"/>
      <c r="L84" s="55">
        <f t="shared" si="14"/>
        <v>0</v>
      </c>
      <c r="M84" s="56"/>
    </row>
    <row r="85" spans="1:17" ht="37.5">
      <c r="A85" s="38">
        <v>31</v>
      </c>
      <c r="B85" s="13" t="s">
        <v>251</v>
      </c>
      <c r="C85" s="39" t="s">
        <v>252</v>
      </c>
      <c r="D85" s="40">
        <v>5000000</v>
      </c>
      <c r="E85" s="41">
        <v>2102040</v>
      </c>
      <c r="F85" s="41">
        <v>2000000</v>
      </c>
      <c r="G85" s="41">
        <v>602858</v>
      </c>
      <c r="H85" s="41">
        <f t="shared" si="12"/>
        <v>301429</v>
      </c>
      <c r="I85" s="54">
        <v>600000</v>
      </c>
      <c r="J85" s="54">
        <f t="shared" si="13"/>
        <v>300000</v>
      </c>
      <c r="K85" s="54">
        <v>802368</v>
      </c>
      <c r="L85" s="55">
        <f t="shared" si="14"/>
        <v>601429</v>
      </c>
      <c r="M85" s="56">
        <f>D85-L85</f>
        <v>4398571</v>
      </c>
    </row>
    <row r="86" spans="1:17" ht="18.75">
      <c r="A86" s="38"/>
      <c r="B86" s="42"/>
      <c r="C86" s="39" t="s">
        <v>253</v>
      </c>
      <c r="D86" s="40"/>
      <c r="E86" s="43"/>
      <c r="F86" s="43"/>
      <c r="G86" s="43"/>
      <c r="H86" s="41">
        <f t="shared" si="12"/>
        <v>0</v>
      </c>
      <c r="I86" s="40"/>
      <c r="J86" s="54">
        <f t="shared" si="13"/>
        <v>0</v>
      </c>
      <c r="K86" s="40"/>
      <c r="L86" s="55">
        <f t="shared" si="14"/>
        <v>0</v>
      </c>
      <c r="M86" s="56"/>
    </row>
    <row r="87" spans="1:17" ht="18.75">
      <c r="A87" s="38"/>
      <c r="B87" s="42"/>
      <c r="C87" s="39"/>
      <c r="D87" s="40"/>
      <c r="E87" s="43"/>
      <c r="F87" s="43"/>
      <c r="G87" s="43"/>
      <c r="H87" s="41">
        <f t="shared" si="12"/>
        <v>0</v>
      </c>
      <c r="I87" s="40"/>
      <c r="J87" s="54">
        <f t="shared" si="13"/>
        <v>0</v>
      </c>
      <c r="K87" s="40"/>
      <c r="L87" s="55">
        <f t="shared" si="14"/>
        <v>0</v>
      </c>
      <c r="M87" s="56"/>
    </row>
    <row r="88" spans="1:17" ht="37.5">
      <c r="A88" s="38">
        <v>32</v>
      </c>
      <c r="B88" s="13" t="s">
        <v>254</v>
      </c>
      <c r="C88" s="39" t="s">
        <v>255</v>
      </c>
      <c r="D88" s="40"/>
      <c r="E88" s="41">
        <v>0</v>
      </c>
      <c r="F88" s="41">
        <v>500000</v>
      </c>
      <c r="G88" s="41"/>
      <c r="H88" s="41">
        <f t="shared" si="12"/>
        <v>0</v>
      </c>
      <c r="I88" s="54"/>
      <c r="J88" s="54">
        <f t="shared" si="13"/>
        <v>0</v>
      </c>
      <c r="K88" s="54"/>
      <c r="L88" s="55">
        <f t="shared" si="14"/>
        <v>0</v>
      </c>
      <c r="M88" s="56"/>
    </row>
    <row r="89" spans="1:17" ht="18.75">
      <c r="A89" s="38"/>
      <c r="B89" s="42"/>
      <c r="C89" s="39" t="s">
        <v>256</v>
      </c>
      <c r="D89" s="40"/>
      <c r="E89" s="43"/>
      <c r="F89" s="43"/>
      <c r="G89" s="43"/>
      <c r="H89" s="41">
        <f t="shared" si="12"/>
        <v>0</v>
      </c>
      <c r="I89" s="40"/>
      <c r="J89" s="54">
        <f t="shared" si="13"/>
        <v>0</v>
      </c>
      <c r="K89" s="40"/>
      <c r="L89" s="55">
        <f t="shared" si="14"/>
        <v>0</v>
      </c>
      <c r="M89" s="56"/>
    </row>
    <row r="90" spans="1:17" ht="18.75">
      <c r="A90" s="38"/>
      <c r="B90" s="42"/>
      <c r="C90" s="39"/>
      <c r="D90" s="40"/>
      <c r="E90" s="43"/>
      <c r="F90" s="43"/>
      <c r="G90" s="43"/>
      <c r="H90" s="41">
        <f t="shared" si="12"/>
        <v>0</v>
      </c>
      <c r="I90" s="40"/>
      <c r="J90" s="54">
        <f t="shared" si="13"/>
        <v>0</v>
      </c>
      <c r="K90" s="40"/>
      <c r="L90" s="55">
        <f t="shared" si="14"/>
        <v>0</v>
      </c>
      <c r="M90" s="56"/>
    </row>
    <row r="91" spans="1:17" ht="37.5">
      <c r="A91" s="38">
        <v>33</v>
      </c>
      <c r="B91" s="13" t="s">
        <v>257</v>
      </c>
      <c r="C91" s="39" t="s">
        <v>258</v>
      </c>
      <c r="D91" s="40">
        <v>5950000</v>
      </c>
      <c r="E91" s="41">
        <v>1250410</v>
      </c>
      <c r="F91" s="41">
        <v>1500000</v>
      </c>
      <c r="G91" s="41">
        <v>407074</v>
      </c>
      <c r="H91" s="41">
        <f t="shared" si="12"/>
        <v>203537</v>
      </c>
      <c r="I91" s="54">
        <v>400000</v>
      </c>
      <c r="J91" s="54">
        <f t="shared" si="13"/>
        <v>200000</v>
      </c>
      <c r="K91" s="54">
        <v>807074</v>
      </c>
      <c r="L91" s="55">
        <f t="shared" si="14"/>
        <v>403537</v>
      </c>
      <c r="M91" s="56">
        <f t="shared" ref="M91:M95" si="16">D91-L91</f>
        <v>5546463</v>
      </c>
    </row>
    <row r="92" spans="1:17" ht="18.75">
      <c r="A92" s="38"/>
      <c r="B92" s="42"/>
      <c r="C92" s="39"/>
      <c r="D92" s="40"/>
      <c r="E92" s="43"/>
      <c r="F92" s="43"/>
      <c r="G92" s="43"/>
      <c r="H92" s="41">
        <f t="shared" si="12"/>
        <v>0</v>
      </c>
      <c r="I92" s="40"/>
      <c r="J92" s="54">
        <f t="shared" si="13"/>
        <v>0</v>
      </c>
      <c r="K92" s="40"/>
      <c r="L92" s="55">
        <f t="shared" si="14"/>
        <v>0</v>
      </c>
      <c r="M92" s="56"/>
    </row>
    <row r="93" spans="1:17" ht="18.75">
      <c r="A93" s="38">
        <v>34</v>
      </c>
      <c r="B93" s="13" t="s">
        <v>259</v>
      </c>
      <c r="C93" s="39" t="s">
        <v>260</v>
      </c>
      <c r="D93" s="40">
        <v>30200000</v>
      </c>
      <c r="E93" s="41">
        <v>19886020</v>
      </c>
      <c r="F93" s="41">
        <v>1500000</v>
      </c>
      <c r="G93" s="41">
        <v>5976051</v>
      </c>
      <c r="H93" s="41">
        <f t="shared" si="12"/>
        <v>2988025.5</v>
      </c>
      <c r="I93" s="54">
        <v>450000</v>
      </c>
      <c r="J93" s="54">
        <f t="shared" si="13"/>
        <v>225000</v>
      </c>
      <c r="K93" s="54">
        <v>6426051</v>
      </c>
      <c r="L93" s="55">
        <f t="shared" si="14"/>
        <v>3213025.5</v>
      </c>
      <c r="M93" s="56">
        <f t="shared" si="16"/>
        <v>26986974.5</v>
      </c>
    </row>
    <row r="94" spans="1:17" ht="18.75">
      <c r="A94" s="38"/>
      <c r="B94" s="42"/>
      <c r="C94" s="39"/>
      <c r="D94" s="40"/>
      <c r="E94" s="41"/>
      <c r="F94" s="41"/>
      <c r="G94" s="41"/>
      <c r="H94" s="41">
        <f t="shared" si="12"/>
        <v>0</v>
      </c>
      <c r="I94" s="54"/>
      <c r="J94" s="54">
        <f t="shared" si="13"/>
        <v>0</v>
      </c>
      <c r="K94" s="54"/>
      <c r="L94" s="55">
        <f t="shared" si="14"/>
        <v>0</v>
      </c>
      <c r="M94" s="56"/>
    </row>
    <row r="95" spans="1:17" ht="18.75">
      <c r="A95" s="38">
        <v>35</v>
      </c>
      <c r="B95" s="13" t="s">
        <v>261</v>
      </c>
      <c r="C95" s="39" t="s">
        <v>262</v>
      </c>
      <c r="D95" s="40">
        <v>24900000</v>
      </c>
      <c r="E95" s="41">
        <v>16793860</v>
      </c>
      <c r="F95" s="41">
        <v>1500000</v>
      </c>
      <c r="G95" s="41">
        <v>3857550</v>
      </c>
      <c r="H95" s="41">
        <f t="shared" si="12"/>
        <v>1928775</v>
      </c>
      <c r="I95" s="54">
        <v>250000</v>
      </c>
      <c r="J95" s="54">
        <f t="shared" si="13"/>
        <v>125000</v>
      </c>
      <c r="K95" s="54">
        <v>4107550</v>
      </c>
      <c r="L95" s="55">
        <f t="shared" si="14"/>
        <v>2053775</v>
      </c>
      <c r="M95" s="56">
        <f t="shared" si="16"/>
        <v>22846225</v>
      </c>
      <c r="N95" s="65"/>
      <c r="O95" s="65"/>
      <c r="P95" s="65"/>
      <c r="Q95" s="65"/>
    </row>
    <row r="96" spans="1:17" ht="18.75">
      <c r="A96" s="38"/>
      <c r="B96" s="42"/>
      <c r="C96" s="39"/>
      <c r="D96" s="40"/>
      <c r="E96" s="43"/>
      <c r="F96" s="43"/>
      <c r="G96" s="43"/>
      <c r="H96" s="41">
        <f t="shared" si="12"/>
        <v>0</v>
      </c>
      <c r="I96" s="40"/>
      <c r="J96" s="54">
        <f t="shared" si="13"/>
        <v>0</v>
      </c>
      <c r="K96" s="40"/>
      <c r="L96" s="55">
        <f t="shared" si="14"/>
        <v>0</v>
      </c>
      <c r="M96" s="56"/>
      <c r="N96" s="65"/>
      <c r="O96" s="65"/>
      <c r="P96" s="65"/>
      <c r="Q96" s="65"/>
    </row>
    <row r="97" spans="1:17" ht="37.5">
      <c r="A97" s="38">
        <v>36</v>
      </c>
      <c r="B97" s="13" t="s">
        <v>263</v>
      </c>
      <c r="C97" s="39" t="s">
        <v>264</v>
      </c>
      <c r="D97" s="40">
        <v>9750000</v>
      </c>
      <c r="E97" s="41">
        <v>0</v>
      </c>
      <c r="F97" s="41">
        <v>5000000</v>
      </c>
      <c r="G97" s="41"/>
      <c r="H97" s="41">
        <f t="shared" si="12"/>
        <v>0</v>
      </c>
      <c r="I97" s="54">
        <v>1492600</v>
      </c>
      <c r="J97" s="54">
        <f t="shared" si="13"/>
        <v>746300</v>
      </c>
      <c r="K97" s="54">
        <v>1492600</v>
      </c>
      <c r="L97" s="55">
        <f t="shared" si="14"/>
        <v>746300</v>
      </c>
      <c r="M97" s="56">
        <f t="shared" ref="M97:M102" si="17">D97-L97</f>
        <v>9003700</v>
      </c>
      <c r="N97" s="65"/>
      <c r="O97" s="65"/>
      <c r="P97" s="65"/>
      <c r="Q97" s="65"/>
    </row>
    <row r="98" spans="1:17" ht="18.75">
      <c r="A98" s="38"/>
      <c r="B98" s="42"/>
      <c r="C98" s="39" t="s">
        <v>135</v>
      </c>
      <c r="D98" s="40"/>
      <c r="E98" s="43"/>
      <c r="F98" s="43"/>
      <c r="G98" s="43"/>
      <c r="H98" s="41">
        <f t="shared" si="12"/>
        <v>0</v>
      </c>
      <c r="I98" s="40"/>
      <c r="J98" s="54">
        <f t="shared" si="13"/>
        <v>0</v>
      </c>
      <c r="K98" s="40"/>
      <c r="L98" s="55">
        <f t="shared" si="14"/>
        <v>0</v>
      </c>
      <c r="M98" s="56"/>
      <c r="N98" s="65"/>
      <c r="O98" s="65"/>
      <c r="P98" s="65"/>
      <c r="Q98" s="65"/>
    </row>
    <row r="99" spans="1:17" ht="18.75">
      <c r="A99" s="38"/>
      <c r="B99" s="42"/>
      <c r="C99" s="39"/>
      <c r="D99" s="40"/>
      <c r="E99" s="43"/>
      <c r="F99" s="43"/>
      <c r="G99" s="43"/>
      <c r="H99" s="41">
        <f t="shared" si="12"/>
        <v>0</v>
      </c>
      <c r="I99" s="40"/>
      <c r="J99" s="54">
        <f t="shared" si="13"/>
        <v>0</v>
      </c>
      <c r="K99" s="40"/>
      <c r="L99" s="55">
        <f t="shared" si="14"/>
        <v>0</v>
      </c>
      <c r="M99" s="56"/>
      <c r="N99" s="65"/>
      <c r="O99" s="65"/>
      <c r="P99" s="65"/>
      <c r="Q99" s="65"/>
    </row>
    <row r="100" spans="1:17" ht="37.5">
      <c r="A100" s="38">
        <v>37</v>
      </c>
      <c r="B100" s="13" t="s">
        <v>265</v>
      </c>
      <c r="C100" s="39" t="s">
        <v>266</v>
      </c>
      <c r="D100" s="40">
        <v>43400000</v>
      </c>
      <c r="E100" s="41">
        <v>28295390</v>
      </c>
      <c r="F100" s="41">
        <v>5000000</v>
      </c>
      <c r="G100" s="41">
        <v>8036818</v>
      </c>
      <c r="H100" s="41">
        <f t="shared" si="12"/>
        <v>4018409</v>
      </c>
      <c r="I100" s="54">
        <v>1199900</v>
      </c>
      <c r="J100" s="54">
        <f t="shared" si="13"/>
        <v>599950</v>
      </c>
      <c r="K100" s="54">
        <v>9236718</v>
      </c>
      <c r="L100" s="55">
        <f t="shared" si="14"/>
        <v>4618359</v>
      </c>
      <c r="M100" s="56">
        <f t="shared" si="17"/>
        <v>38781641</v>
      </c>
      <c r="N100" s="65"/>
      <c r="O100" s="65"/>
      <c r="P100" s="65"/>
      <c r="Q100" s="65"/>
    </row>
    <row r="101" spans="1:17" ht="18.75">
      <c r="A101" s="38"/>
      <c r="B101" s="42"/>
      <c r="C101" s="39"/>
      <c r="D101" s="40"/>
      <c r="E101" s="43"/>
      <c r="F101" s="43"/>
      <c r="G101" s="43"/>
      <c r="H101" s="41">
        <f t="shared" si="12"/>
        <v>0</v>
      </c>
      <c r="I101" s="40"/>
      <c r="J101" s="54">
        <f t="shared" si="13"/>
        <v>0</v>
      </c>
      <c r="K101" s="40"/>
      <c r="L101" s="55">
        <f t="shared" si="14"/>
        <v>0</v>
      </c>
      <c r="M101" s="56"/>
      <c r="N101" s="65"/>
      <c r="O101" s="65"/>
      <c r="P101" s="65"/>
      <c r="Q101" s="65"/>
    </row>
    <row r="102" spans="1:17" ht="18.75">
      <c r="A102" s="38">
        <v>38</v>
      </c>
      <c r="B102" s="13" t="s">
        <v>267</v>
      </c>
      <c r="C102" s="39" t="s">
        <v>268</v>
      </c>
      <c r="D102" s="40">
        <v>3600000</v>
      </c>
      <c r="E102" s="41">
        <v>0</v>
      </c>
      <c r="F102" s="41">
        <v>3000000</v>
      </c>
      <c r="G102" s="41"/>
      <c r="H102" s="41">
        <f t="shared" si="12"/>
        <v>0</v>
      </c>
      <c r="I102" s="54">
        <f>'[1]REC EXP'!K1465</f>
        <v>900000</v>
      </c>
      <c r="J102" s="54">
        <f t="shared" si="13"/>
        <v>450000</v>
      </c>
      <c r="K102" s="54">
        <v>900000</v>
      </c>
      <c r="L102" s="55">
        <f t="shared" si="14"/>
        <v>450000</v>
      </c>
      <c r="M102" s="56">
        <f t="shared" si="17"/>
        <v>3150000</v>
      </c>
      <c r="N102" s="65"/>
      <c r="O102" s="65"/>
      <c r="P102" s="65"/>
      <c r="Q102" s="65"/>
    </row>
    <row r="103" spans="1:17" ht="18.75">
      <c r="A103" s="38"/>
      <c r="B103" s="42"/>
      <c r="C103" s="39"/>
      <c r="D103" s="40"/>
      <c r="E103" s="43"/>
      <c r="F103" s="43"/>
      <c r="G103" s="43"/>
      <c r="H103" s="41">
        <f t="shared" si="12"/>
        <v>0</v>
      </c>
      <c r="I103" s="40"/>
      <c r="J103" s="54">
        <f t="shared" si="13"/>
        <v>0</v>
      </c>
      <c r="K103" s="40"/>
      <c r="L103" s="55">
        <f t="shared" si="14"/>
        <v>0</v>
      </c>
      <c r="M103" s="56"/>
      <c r="N103" s="65"/>
      <c r="O103" s="65"/>
      <c r="P103" s="65"/>
      <c r="Q103" s="65"/>
    </row>
    <row r="104" spans="1:17" ht="37.5">
      <c r="A104" s="38">
        <v>39</v>
      </c>
      <c r="B104" s="13" t="s">
        <v>269</v>
      </c>
      <c r="C104" s="39" t="s">
        <v>270</v>
      </c>
      <c r="D104" s="40">
        <v>172000000</v>
      </c>
      <c r="E104" s="41">
        <v>122886787</v>
      </c>
      <c r="F104" s="41">
        <v>15000000</v>
      </c>
      <c r="G104" s="41">
        <v>41596812</v>
      </c>
      <c r="H104" s="41">
        <f t="shared" si="12"/>
        <v>20798406</v>
      </c>
      <c r="I104" s="54">
        <v>4452000</v>
      </c>
      <c r="J104" s="54">
        <f t="shared" si="13"/>
        <v>2226000</v>
      </c>
      <c r="K104" s="54">
        <v>46048812</v>
      </c>
      <c r="L104" s="55">
        <f t="shared" si="14"/>
        <v>23024406</v>
      </c>
      <c r="M104" s="56">
        <f t="shared" ref="M104:M108" si="18">D104-L104</f>
        <v>148975594</v>
      </c>
      <c r="N104" s="65"/>
      <c r="O104" s="65"/>
      <c r="P104" s="65"/>
      <c r="Q104" s="65"/>
    </row>
    <row r="105" spans="1:17" ht="18.75">
      <c r="A105" s="38"/>
      <c r="B105" s="42"/>
      <c r="C105" s="39"/>
      <c r="D105" s="40"/>
      <c r="E105" s="43"/>
      <c r="F105" s="43"/>
      <c r="G105" s="43"/>
      <c r="H105" s="41">
        <f t="shared" si="12"/>
        <v>0</v>
      </c>
      <c r="I105" s="40"/>
      <c r="J105" s="54">
        <f t="shared" si="13"/>
        <v>0</v>
      </c>
      <c r="K105" s="40"/>
      <c r="L105" s="55">
        <f t="shared" si="14"/>
        <v>0</v>
      </c>
      <c r="M105" s="56"/>
      <c r="N105" s="65"/>
      <c r="O105" s="65"/>
      <c r="P105" s="65"/>
      <c r="Q105" s="65"/>
    </row>
    <row r="106" spans="1:17" ht="18.75">
      <c r="A106" s="38">
        <v>40</v>
      </c>
      <c r="B106" s="13" t="s">
        <v>271</v>
      </c>
      <c r="C106" s="39" t="s">
        <v>272</v>
      </c>
      <c r="D106" s="40">
        <v>67400000</v>
      </c>
      <c r="E106" s="41">
        <v>0</v>
      </c>
      <c r="F106" s="41">
        <v>34000000</v>
      </c>
      <c r="G106" s="41"/>
      <c r="H106" s="41">
        <f t="shared" si="12"/>
        <v>0</v>
      </c>
      <c r="I106" s="54">
        <v>10770000</v>
      </c>
      <c r="J106" s="54">
        <f t="shared" si="13"/>
        <v>5385000</v>
      </c>
      <c r="K106" s="54">
        <v>10770000</v>
      </c>
      <c r="L106" s="55">
        <f t="shared" si="14"/>
        <v>5385000</v>
      </c>
      <c r="M106" s="56">
        <f t="shared" si="18"/>
        <v>62015000</v>
      </c>
      <c r="N106" s="65"/>
      <c r="O106" s="65"/>
      <c r="P106" s="65"/>
      <c r="Q106" s="65"/>
    </row>
    <row r="107" spans="1:17" ht="18.75">
      <c r="A107" s="38"/>
      <c r="B107" s="42"/>
      <c r="C107" s="39"/>
      <c r="D107" s="40"/>
      <c r="E107" s="43"/>
      <c r="F107" s="43"/>
      <c r="G107" s="43"/>
      <c r="H107" s="41">
        <f t="shared" si="12"/>
        <v>0</v>
      </c>
      <c r="I107" s="40"/>
      <c r="J107" s="54">
        <f t="shared" si="13"/>
        <v>0</v>
      </c>
      <c r="K107" s="40"/>
      <c r="L107" s="55">
        <f t="shared" si="14"/>
        <v>0</v>
      </c>
      <c r="M107" s="56"/>
      <c r="N107" s="65"/>
      <c r="O107" s="65"/>
      <c r="P107" s="65"/>
      <c r="Q107" s="65"/>
    </row>
    <row r="108" spans="1:17" ht="18.75">
      <c r="A108" s="38">
        <v>41</v>
      </c>
      <c r="B108" s="13" t="s">
        <v>273</v>
      </c>
      <c r="C108" s="39" t="s">
        <v>274</v>
      </c>
      <c r="D108" s="40">
        <f>'[1]REC EXP'!I1529</f>
        <v>4200000</v>
      </c>
      <c r="E108" s="41">
        <v>0</v>
      </c>
      <c r="F108" s="41">
        <v>3500000</v>
      </c>
      <c r="G108" s="41"/>
      <c r="H108" s="41">
        <f t="shared" si="12"/>
        <v>0</v>
      </c>
      <c r="I108" s="54">
        <v>1050000</v>
      </c>
      <c r="J108" s="54">
        <f t="shared" si="13"/>
        <v>525000</v>
      </c>
      <c r="K108" s="54">
        <v>1050000</v>
      </c>
      <c r="L108" s="55">
        <f t="shared" si="14"/>
        <v>525000</v>
      </c>
      <c r="M108" s="56">
        <f t="shared" si="18"/>
        <v>3675000</v>
      </c>
      <c r="N108" s="65"/>
      <c r="O108" s="65"/>
      <c r="P108" s="65"/>
      <c r="Q108" s="65"/>
    </row>
    <row r="109" spans="1:17" ht="18.75">
      <c r="A109" s="38"/>
      <c r="B109" s="42"/>
      <c r="C109" s="39"/>
      <c r="D109" s="40"/>
      <c r="E109" s="43"/>
      <c r="F109" s="43"/>
      <c r="G109" s="43"/>
      <c r="H109" s="41">
        <f t="shared" si="12"/>
        <v>0</v>
      </c>
      <c r="I109" s="40"/>
      <c r="J109" s="54">
        <f t="shared" si="13"/>
        <v>0</v>
      </c>
      <c r="K109" s="40"/>
      <c r="L109" s="55">
        <f t="shared" si="14"/>
        <v>0</v>
      </c>
      <c r="M109" s="56"/>
      <c r="N109" s="65"/>
      <c r="O109" s="65"/>
      <c r="P109" s="65"/>
      <c r="Q109" s="65"/>
    </row>
    <row r="110" spans="1:17" ht="37.5">
      <c r="A110" s="38">
        <v>42</v>
      </c>
      <c r="B110" s="13" t="s">
        <v>275</v>
      </c>
      <c r="C110" s="39" t="s">
        <v>276</v>
      </c>
      <c r="D110" s="40">
        <v>5700000</v>
      </c>
      <c r="E110" s="41">
        <v>0</v>
      </c>
      <c r="F110" s="41">
        <v>1000000</v>
      </c>
      <c r="G110" s="41"/>
      <c r="H110" s="41">
        <f t="shared" si="12"/>
        <v>0</v>
      </c>
      <c r="I110" s="54">
        <v>300000</v>
      </c>
      <c r="J110" s="54">
        <f t="shared" si="13"/>
        <v>150000</v>
      </c>
      <c r="K110" s="54">
        <v>300000</v>
      </c>
      <c r="L110" s="55">
        <f t="shared" si="14"/>
        <v>150000</v>
      </c>
      <c r="M110" s="56">
        <f t="shared" ref="M110:M115" si="19">D110-L110</f>
        <v>5550000</v>
      </c>
      <c r="N110" s="65"/>
      <c r="O110" s="65"/>
      <c r="P110" s="65"/>
      <c r="Q110" s="65"/>
    </row>
    <row r="111" spans="1:17" ht="37.5">
      <c r="A111" s="38"/>
      <c r="B111" s="42"/>
      <c r="C111" s="39" t="s">
        <v>277</v>
      </c>
      <c r="D111" s="40"/>
      <c r="E111" s="43"/>
      <c r="F111" s="43"/>
      <c r="G111" s="43"/>
      <c r="H111" s="41">
        <f t="shared" si="12"/>
        <v>0</v>
      </c>
      <c r="I111" s="40"/>
      <c r="J111" s="54">
        <f t="shared" si="13"/>
        <v>0</v>
      </c>
      <c r="K111" s="40"/>
      <c r="L111" s="55">
        <f t="shared" si="14"/>
        <v>0</v>
      </c>
      <c r="M111" s="56"/>
      <c r="N111" s="65"/>
      <c r="O111" s="65"/>
      <c r="P111" s="65"/>
      <c r="Q111" s="65"/>
    </row>
    <row r="112" spans="1:17" ht="18.75">
      <c r="A112" s="38"/>
      <c r="B112" s="42"/>
      <c r="C112" s="39"/>
      <c r="D112" s="40"/>
      <c r="E112" s="43"/>
      <c r="F112" s="43"/>
      <c r="G112" s="43"/>
      <c r="H112" s="41">
        <f t="shared" si="12"/>
        <v>0</v>
      </c>
      <c r="I112" s="40"/>
      <c r="J112" s="54">
        <f t="shared" si="13"/>
        <v>0</v>
      </c>
      <c r="K112" s="40"/>
      <c r="L112" s="55">
        <f t="shared" si="14"/>
        <v>0</v>
      </c>
      <c r="M112" s="56"/>
      <c r="N112" s="65"/>
      <c r="O112" s="65"/>
      <c r="P112" s="65"/>
      <c r="Q112" s="65"/>
    </row>
    <row r="113" spans="1:17" ht="37.5">
      <c r="A113" s="38">
        <v>43</v>
      </c>
      <c r="B113" s="13" t="s">
        <v>278</v>
      </c>
      <c r="C113" s="39" t="s">
        <v>279</v>
      </c>
      <c r="D113" s="40">
        <v>4600000</v>
      </c>
      <c r="E113" s="41">
        <v>0</v>
      </c>
      <c r="F113" s="41">
        <v>3000000</v>
      </c>
      <c r="G113" s="41"/>
      <c r="H113" s="41">
        <f t="shared" si="12"/>
        <v>0</v>
      </c>
      <c r="I113" s="54">
        <v>900000</v>
      </c>
      <c r="J113" s="54">
        <f t="shared" si="13"/>
        <v>450000</v>
      </c>
      <c r="K113" s="54">
        <v>900000</v>
      </c>
      <c r="L113" s="55">
        <f t="shared" si="14"/>
        <v>450000</v>
      </c>
      <c r="M113" s="56">
        <f t="shared" si="19"/>
        <v>4150000</v>
      </c>
      <c r="N113" s="65"/>
      <c r="O113" s="65"/>
      <c r="P113" s="65"/>
      <c r="Q113" s="65"/>
    </row>
    <row r="114" spans="1:17" ht="18.75">
      <c r="A114" s="38"/>
      <c r="B114" s="42"/>
      <c r="C114" s="39"/>
      <c r="D114" s="40"/>
      <c r="E114" s="43"/>
      <c r="F114" s="43"/>
      <c r="G114" s="43"/>
      <c r="H114" s="41">
        <f t="shared" si="12"/>
        <v>0</v>
      </c>
      <c r="I114" s="40"/>
      <c r="J114" s="54">
        <f t="shared" si="13"/>
        <v>0</v>
      </c>
      <c r="K114" s="40"/>
      <c r="L114" s="55">
        <f t="shared" si="14"/>
        <v>0</v>
      </c>
      <c r="M114" s="56"/>
      <c r="N114" s="65"/>
      <c r="O114" s="65"/>
      <c r="P114" s="65"/>
      <c r="Q114" s="65"/>
    </row>
    <row r="115" spans="1:17" ht="56.25">
      <c r="A115" s="38">
        <v>44</v>
      </c>
      <c r="B115" s="13" t="s">
        <v>280</v>
      </c>
      <c r="C115" s="39" t="s">
        <v>281</v>
      </c>
      <c r="D115" s="40">
        <v>1965000000</v>
      </c>
      <c r="E115" s="41">
        <v>1400823740</v>
      </c>
      <c r="F115" s="41">
        <v>29700000</v>
      </c>
      <c r="G115" s="41">
        <v>430722449</v>
      </c>
      <c r="H115" s="41">
        <f t="shared" si="12"/>
        <v>215361224.5</v>
      </c>
      <c r="I115" s="54">
        <v>19077000</v>
      </c>
      <c r="J115" s="54">
        <f t="shared" si="13"/>
        <v>9538500</v>
      </c>
      <c r="K115" s="54">
        <v>449799449</v>
      </c>
      <c r="L115" s="55">
        <f t="shared" si="14"/>
        <v>224899724.5</v>
      </c>
      <c r="M115" s="56">
        <f t="shared" si="19"/>
        <v>1740100275.5</v>
      </c>
      <c r="N115" s="65"/>
      <c r="O115" s="65"/>
      <c r="P115" s="65"/>
      <c r="Q115" s="65"/>
    </row>
    <row r="116" spans="1:17" ht="18.75">
      <c r="A116" s="34"/>
      <c r="B116" s="35"/>
      <c r="C116" s="36"/>
      <c r="D116" s="37"/>
      <c r="E116" s="63"/>
      <c r="F116" s="63"/>
      <c r="G116" s="63"/>
      <c r="H116" s="41">
        <f t="shared" si="12"/>
        <v>0</v>
      </c>
      <c r="I116" s="37"/>
      <c r="J116" s="54">
        <f t="shared" si="13"/>
        <v>0</v>
      </c>
      <c r="K116" s="37"/>
      <c r="L116" s="55">
        <f t="shared" si="14"/>
        <v>0</v>
      </c>
      <c r="M116" s="56"/>
      <c r="N116" s="65"/>
      <c r="O116" s="65"/>
      <c r="P116" s="65"/>
      <c r="Q116" s="65"/>
    </row>
    <row r="117" spans="1:17" ht="37.5">
      <c r="A117" s="38">
        <v>45</v>
      </c>
      <c r="B117" s="13" t="s">
        <v>282</v>
      </c>
      <c r="C117" s="39" t="s">
        <v>283</v>
      </c>
      <c r="D117" s="40">
        <v>77750000</v>
      </c>
      <c r="E117" s="41">
        <v>52329560</v>
      </c>
      <c r="F117" s="41">
        <v>5000000</v>
      </c>
      <c r="G117" s="41">
        <v>12467864</v>
      </c>
      <c r="H117" s="41">
        <f t="shared" si="12"/>
        <v>6233932</v>
      </c>
      <c r="I117" s="54">
        <v>1500000</v>
      </c>
      <c r="J117" s="54">
        <f t="shared" si="13"/>
        <v>750000</v>
      </c>
      <c r="K117" s="54">
        <v>13967864</v>
      </c>
      <c r="L117" s="55">
        <f t="shared" si="14"/>
        <v>6983932</v>
      </c>
      <c r="M117" s="56">
        <f t="shared" ref="M117:M121" si="20">D117-L117</f>
        <v>70766068</v>
      </c>
      <c r="N117" s="65"/>
      <c r="O117" s="65"/>
      <c r="P117" s="65"/>
      <c r="Q117" s="65"/>
    </row>
    <row r="118" spans="1:17" ht="18.75">
      <c r="A118" s="38"/>
      <c r="B118" s="42"/>
      <c r="C118" s="39"/>
      <c r="D118" s="40"/>
      <c r="E118" s="43"/>
      <c r="F118" s="43"/>
      <c r="G118" s="43"/>
      <c r="H118" s="41">
        <f t="shared" si="12"/>
        <v>0</v>
      </c>
      <c r="I118" s="40"/>
      <c r="J118" s="54">
        <f t="shared" si="13"/>
        <v>0</v>
      </c>
      <c r="K118" s="40"/>
      <c r="L118" s="55">
        <f t="shared" si="14"/>
        <v>0</v>
      </c>
      <c r="M118" s="56"/>
      <c r="N118" s="65"/>
      <c r="O118" s="65"/>
      <c r="P118" s="65"/>
      <c r="Q118" s="65"/>
    </row>
    <row r="119" spans="1:17" ht="37.5">
      <c r="A119" s="38">
        <v>46</v>
      </c>
      <c r="B119" s="13" t="s">
        <v>284</v>
      </c>
      <c r="C119" s="39" t="s">
        <v>285</v>
      </c>
      <c r="D119" s="40">
        <v>2066000000</v>
      </c>
      <c r="E119" s="41">
        <v>1120939990</v>
      </c>
      <c r="F119" s="41">
        <v>50000000</v>
      </c>
      <c r="G119" s="41">
        <v>430627908</v>
      </c>
      <c r="H119" s="41">
        <f t="shared" si="12"/>
        <v>215313954</v>
      </c>
      <c r="I119" s="54">
        <v>14999998</v>
      </c>
      <c r="J119" s="54">
        <f t="shared" si="13"/>
        <v>7499999</v>
      </c>
      <c r="K119" s="54">
        <v>445627906</v>
      </c>
      <c r="L119" s="55">
        <f t="shared" si="14"/>
        <v>222813953</v>
      </c>
      <c r="M119" s="56">
        <f t="shared" si="20"/>
        <v>1843186047</v>
      </c>
      <c r="N119" s="65"/>
      <c r="O119" s="65"/>
      <c r="P119" s="65"/>
      <c r="Q119" s="65"/>
    </row>
    <row r="120" spans="1:17" ht="18.75">
      <c r="A120" s="38"/>
      <c r="B120" s="42"/>
      <c r="C120" s="39"/>
      <c r="D120" s="40"/>
      <c r="E120" s="43"/>
      <c r="F120" s="43"/>
      <c r="G120" s="43"/>
      <c r="H120" s="41">
        <f t="shared" si="12"/>
        <v>0</v>
      </c>
      <c r="I120" s="40"/>
      <c r="J120" s="54">
        <f t="shared" si="13"/>
        <v>0</v>
      </c>
      <c r="K120" s="40"/>
      <c r="L120" s="55">
        <f t="shared" si="14"/>
        <v>0</v>
      </c>
      <c r="M120" s="56"/>
      <c r="N120" s="65"/>
      <c r="O120" s="65"/>
      <c r="P120" s="65"/>
      <c r="Q120" s="65"/>
    </row>
    <row r="121" spans="1:17" ht="37.5">
      <c r="A121" s="38">
        <v>47</v>
      </c>
      <c r="B121" s="13" t="s">
        <v>286</v>
      </c>
      <c r="C121" s="39" t="s">
        <v>287</v>
      </c>
      <c r="D121" s="40">
        <v>25500000</v>
      </c>
      <c r="E121" s="47">
        <v>0</v>
      </c>
      <c r="F121" s="41">
        <v>20000000</v>
      </c>
      <c r="G121" s="41"/>
      <c r="H121" s="41">
        <f t="shared" si="12"/>
        <v>0</v>
      </c>
      <c r="I121" s="59">
        <v>5750000</v>
      </c>
      <c r="J121" s="54">
        <f t="shared" si="13"/>
        <v>2875000</v>
      </c>
      <c r="K121" s="54">
        <v>5750000</v>
      </c>
      <c r="L121" s="55">
        <f t="shared" si="14"/>
        <v>2875000</v>
      </c>
      <c r="M121" s="56">
        <f t="shared" si="20"/>
        <v>22625000</v>
      </c>
      <c r="N121" s="65"/>
      <c r="O121" s="65"/>
      <c r="P121" s="65"/>
      <c r="Q121" s="65"/>
    </row>
    <row r="122" spans="1:17" ht="18.75">
      <c r="A122" s="38"/>
      <c r="B122" s="42"/>
      <c r="C122" s="39" t="s">
        <v>288</v>
      </c>
      <c r="D122" s="40"/>
      <c r="E122" s="43"/>
      <c r="F122" s="43"/>
      <c r="G122" s="43"/>
      <c r="H122" s="41">
        <f t="shared" si="12"/>
        <v>0</v>
      </c>
      <c r="I122" s="40"/>
      <c r="J122" s="54">
        <f t="shared" si="13"/>
        <v>0</v>
      </c>
      <c r="K122" s="40"/>
      <c r="L122" s="55">
        <f t="shared" si="14"/>
        <v>0</v>
      </c>
      <c r="M122" s="56"/>
      <c r="N122" s="65"/>
      <c r="O122" s="65"/>
      <c r="P122" s="65"/>
      <c r="Q122" s="65"/>
    </row>
    <row r="123" spans="1:17" ht="32.25">
      <c r="A123" s="38">
        <v>48</v>
      </c>
      <c r="B123" s="130" t="s">
        <v>289</v>
      </c>
      <c r="C123" s="64" t="s">
        <v>290</v>
      </c>
      <c r="D123" s="40">
        <f>'[1]REC EXP'!I1817</f>
        <v>10000000</v>
      </c>
      <c r="E123" s="45">
        <v>0</v>
      </c>
      <c r="F123" s="45">
        <v>0</v>
      </c>
      <c r="G123" s="45"/>
      <c r="H123" s="41">
        <f t="shared" si="12"/>
        <v>0</v>
      </c>
      <c r="I123" s="58"/>
      <c r="J123" s="54">
        <f t="shared" si="13"/>
        <v>0</v>
      </c>
      <c r="K123" s="58"/>
      <c r="L123" s="55">
        <f t="shared" si="14"/>
        <v>0</v>
      </c>
      <c r="M123" s="56">
        <f t="shared" ref="M123:M128" si="21">D123-L123</f>
        <v>10000000</v>
      </c>
      <c r="N123" s="65"/>
      <c r="O123" s="65"/>
      <c r="P123" s="65"/>
      <c r="Q123" s="65"/>
    </row>
    <row r="124" spans="1:17" ht="18.75">
      <c r="A124" s="38"/>
      <c r="B124" s="42"/>
      <c r="C124" s="39"/>
      <c r="D124" s="40"/>
      <c r="E124" s="43"/>
      <c r="F124" s="45"/>
      <c r="G124" s="45"/>
      <c r="H124" s="41">
        <f t="shared" si="12"/>
        <v>0</v>
      </c>
      <c r="I124" s="40"/>
      <c r="J124" s="54">
        <f t="shared" si="13"/>
        <v>0</v>
      </c>
      <c r="K124" s="58"/>
      <c r="L124" s="55">
        <f t="shared" si="14"/>
        <v>0</v>
      </c>
      <c r="M124" s="56"/>
      <c r="N124" s="65"/>
      <c r="O124" s="65"/>
      <c r="P124" s="65"/>
      <c r="Q124" s="65"/>
    </row>
    <row r="125" spans="1:17" ht="18.75">
      <c r="A125" s="38"/>
      <c r="B125" s="42"/>
      <c r="C125" s="39"/>
      <c r="D125" s="40"/>
      <c r="E125" s="43"/>
      <c r="F125" s="43"/>
      <c r="G125" s="43"/>
      <c r="H125" s="41">
        <f t="shared" si="12"/>
        <v>0</v>
      </c>
      <c r="I125" s="40"/>
      <c r="J125" s="54">
        <f t="shared" si="13"/>
        <v>0</v>
      </c>
      <c r="K125" s="40"/>
      <c r="L125" s="55">
        <f t="shared" si="14"/>
        <v>0</v>
      </c>
      <c r="M125" s="56"/>
      <c r="N125" s="65"/>
      <c r="O125" s="65"/>
      <c r="P125" s="65"/>
      <c r="Q125" s="65"/>
    </row>
    <row r="126" spans="1:17" ht="18.75">
      <c r="A126" s="38">
        <v>50</v>
      </c>
      <c r="B126" s="13" t="s">
        <v>291</v>
      </c>
      <c r="C126" s="39" t="s">
        <v>292</v>
      </c>
      <c r="D126" s="40">
        <v>23400000</v>
      </c>
      <c r="E126" s="41">
        <v>0</v>
      </c>
      <c r="F126" s="41">
        <v>0</v>
      </c>
      <c r="G126" s="41"/>
      <c r="H126" s="41">
        <f t="shared" si="12"/>
        <v>0</v>
      </c>
      <c r="I126" s="54">
        <v>3000000</v>
      </c>
      <c r="J126" s="54">
        <f t="shared" si="13"/>
        <v>1500000</v>
      </c>
      <c r="K126" s="54">
        <v>3000000</v>
      </c>
      <c r="L126" s="55">
        <f t="shared" si="14"/>
        <v>1500000</v>
      </c>
      <c r="M126" s="56">
        <f t="shared" si="21"/>
        <v>21900000</v>
      </c>
      <c r="N126" s="65"/>
      <c r="O126" s="65"/>
      <c r="P126" s="65"/>
      <c r="Q126" s="65"/>
    </row>
    <row r="127" spans="1:17" ht="18.75">
      <c r="A127" s="38"/>
      <c r="B127" s="42"/>
      <c r="C127" s="39"/>
      <c r="D127" s="40"/>
      <c r="E127" s="43"/>
      <c r="F127" s="43"/>
      <c r="G127" s="43"/>
      <c r="H127" s="41">
        <f t="shared" si="12"/>
        <v>0</v>
      </c>
      <c r="I127" s="40"/>
      <c r="J127" s="54">
        <f t="shared" si="13"/>
        <v>0</v>
      </c>
      <c r="K127" s="40"/>
      <c r="L127" s="55">
        <f t="shared" si="14"/>
        <v>0</v>
      </c>
      <c r="M127" s="56"/>
      <c r="N127" s="65"/>
      <c r="O127" s="65"/>
      <c r="P127" s="65"/>
      <c r="Q127" s="65"/>
    </row>
    <row r="128" spans="1:17" ht="56.25">
      <c r="A128" s="38">
        <v>51</v>
      </c>
      <c r="B128" s="13" t="s">
        <v>293</v>
      </c>
      <c r="C128" s="39" t="s">
        <v>294</v>
      </c>
      <c r="D128" s="40">
        <v>8000000</v>
      </c>
      <c r="E128" s="41">
        <v>0</v>
      </c>
      <c r="F128" s="41">
        <v>5000000</v>
      </c>
      <c r="G128" s="41"/>
      <c r="H128" s="41">
        <f t="shared" si="12"/>
        <v>0</v>
      </c>
      <c r="I128" s="54">
        <v>1500000</v>
      </c>
      <c r="J128" s="54">
        <f t="shared" si="13"/>
        <v>750000</v>
      </c>
      <c r="K128" s="54">
        <v>1500000</v>
      </c>
      <c r="L128" s="55">
        <f t="shared" si="14"/>
        <v>750000</v>
      </c>
      <c r="M128" s="56">
        <f t="shared" si="21"/>
        <v>7250000</v>
      </c>
      <c r="N128" s="65"/>
      <c r="O128" s="65"/>
      <c r="P128" s="65"/>
      <c r="Q128" s="65"/>
    </row>
    <row r="129" spans="1:17" ht="18.75">
      <c r="A129" s="38"/>
      <c r="B129" s="42"/>
      <c r="C129" s="39"/>
      <c r="D129" s="40"/>
      <c r="E129" s="43"/>
      <c r="F129" s="43"/>
      <c r="G129" s="43"/>
      <c r="H129" s="41">
        <f t="shared" si="12"/>
        <v>0</v>
      </c>
      <c r="I129" s="40"/>
      <c r="J129" s="54">
        <f t="shared" si="13"/>
        <v>0</v>
      </c>
      <c r="K129" s="40"/>
      <c r="L129" s="55">
        <f t="shared" si="14"/>
        <v>0</v>
      </c>
      <c r="M129" s="56"/>
      <c r="N129" s="65"/>
      <c r="O129" s="65"/>
      <c r="P129" s="65"/>
      <c r="Q129" s="65"/>
    </row>
    <row r="130" spans="1:17" ht="18.75">
      <c r="A130" s="38">
        <v>52</v>
      </c>
      <c r="B130" s="13" t="s">
        <v>295</v>
      </c>
      <c r="C130" s="39" t="s">
        <v>296</v>
      </c>
      <c r="D130" s="40">
        <v>5000000</v>
      </c>
      <c r="E130" s="41">
        <v>1576108</v>
      </c>
      <c r="F130" s="41">
        <v>1791300</v>
      </c>
      <c r="G130" s="41">
        <f>'[1]REC EXP'!K1720</f>
        <v>525369</v>
      </c>
      <c r="H130" s="41">
        <f t="shared" si="12"/>
        <v>262684.5</v>
      </c>
      <c r="I130" s="54">
        <v>541390</v>
      </c>
      <c r="J130" s="54">
        <f t="shared" si="13"/>
        <v>270695</v>
      </c>
      <c r="K130" s="54">
        <v>1062759</v>
      </c>
      <c r="L130" s="55">
        <f t="shared" si="14"/>
        <v>533379.5</v>
      </c>
      <c r="M130" s="56">
        <f>D130-L130</f>
        <v>4466620.5</v>
      </c>
      <c r="N130" s="65"/>
      <c r="O130" s="65"/>
      <c r="P130" s="65"/>
      <c r="Q130" s="65"/>
    </row>
    <row r="131" spans="1:17" ht="18.75">
      <c r="A131" s="38"/>
      <c r="B131" s="42"/>
      <c r="C131" s="39"/>
      <c r="D131" s="40"/>
      <c r="E131" s="43"/>
      <c r="F131" s="43"/>
      <c r="G131" s="43"/>
      <c r="H131" s="41">
        <f t="shared" si="12"/>
        <v>0</v>
      </c>
      <c r="I131" s="40"/>
      <c r="J131" s="54">
        <f t="shared" si="13"/>
        <v>0</v>
      </c>
      <c r="K131" s="40"/>
      <c r="L131" s="55">
        <f t="shared" si="14"/>
        <v>0</v>
      </c>
      <c r="M131" s="56"/>
      <c r="N131" s="65"/>
      <c r="O131" s="65"/>
      <c r="P131" s="65"/>
      <c r="Q131" s="65"/>
    </row>
    <row r="132" spans="1:17" ht="37.5">
      <c r="A132" s="38">
        <v>53</v>
      </c>
      <c r="B132" s="13" t="s">
        <v>297</v>
      </c>
      <c r="C132" s="39" t="s">
        <v>298</v>
      </c>
      <c r="D132" s="40">
        <v>126000000</v>
      </c>
      <c r="E132" s="43">
        <v>38608270</v>
      </c>
      <c r="F132" s="43">
        <v>50000000</v>
      </c>
      <c r="G132" s="43">
        <v>23271152</v>
      </c>
      <c r="H132" s="41">
        <f t="shared" si="12"/>
        <v>11635576</v>
      </c>
      <c r="I132" s="40">
        <v>34999400</v>
      </c>
      <c r="J132" s="54">
        <f t="shared" si="13"/>
        <v>17499700</v>
      </c>
      <c r="K132" s="40">
        <v>58270552</v>
      </c>
      <c r="L132" s="55">
        <f t="shared" si="14"/>
        <v>29135276</v>
      </c>
      <c r="M132" s="56">
        <f>D132-L132</f>
        <v>96864724</v>
      </c>
      <c r="N132" s="65"/>
      <c r="O132" s="65"/>
      <c r="P132" s="65"/>
      <c r="Q132" s="65"/>
    </row>
    <row r="133" spans="1:17" ht="18.75">
      <c r="A133" s="38"/>
      <c r="B133" s="42"/>
      <c r="C133" s="39"/>
      <c r="D133" s="40"/>
      <c r="E133" s="43"/>
      <c r="F133" s="43"/>
      <c r="G133" s="43"/>
      <c r="H133" s="41">
        <f t="shared" si="12"/>
        <v>0</v>
      </c>
      <c r="I133" s="40"/>
      <c r="J133" s="54">
        <f t="shared" si="13"/>
        <v>0</v>
      </c>
      <c r="K133" s="40"/>
      <c r="L133" s="55">
        <f t="shared" si="14"/>
        <v>0</v>
      </c>
      <c r="M133" s="56"/>
      <c r="N133" s="65"/>
      <c r="O133" s="65"/>
      <c r="P133" s="65"/>
      <c r="Q133" s="65"/>
    </row>
    <row r="134" spans="1:17" ht="37.5">
      <c r="A134" s="38">
        <v>54</v>
      </c>
      <c r="B134" s="131" t="s">
        <v>299</v>
      </c>
      <c r="C134" s="39" t="s">
        <v>300</v>
      </c>
      <c r="D134" s="40"/>
      <c r="E134" s="43">
        <v>0</v>
      </c>
      <c r="F134" s="43">
        <v>0</v>
      </c>
      <c r="G134" s="43"/>
      <c r="H134" s="41">
        <f t="shared" si="12"/>
        <v>0</v>
      </c>
      <c r="I134" s="40"/>
      <c r="J134" s="54">
        <f t="shared" si="13"/>
        <v>0</v>
      </c>
      <c r="K134" s="40"/>
      <c r="L134" s="55">
        <f t="shared" si="14"/>
        <v>0</v>
      </c>
      <c r="M134" s="56"/>
      <c r="N134" s="65"/>
      <c r="O134" s="65"/>
      <c r="P134" s="65"/>
      <c r="Q134" s="65"/>
    </row>
    <row r="135" spans="1:17" ht="18.75">
      <c r="A135" s="38"/>
      <c r="B135" s="42"/>
      <c r="C135" s="39"/>
      <c r="D135" s="40"/>
      <c r="E135" s="43"/>
      <c r="F135" s="43"/>
      <c r="G135" s="43"/>
      <c r="H135" s="41">
        <f t="shared" si="12"/>
        <v>0</v>
      </c>
      <c r="I135" s="40"/>
      <c r="J135" s="54">
        <f t="shared" si="13"/>
        <v>0</v>
      </c>
      <c r="K135" s="40"/>
      <c r="L135" s="55">
        <f t="shared" si="14"/>
        <v>0</v>
      </c>
      <c r="M135" s="56"/>
      <c r="N135" s="65"/>
      <c r="O135" s="65"/>
      <c r="P135" s="65"/>
      <c r="Q135" s="65"/>
    </row>
    <row r="136" spans="1:17" ht="56.25">
      <c r="A136" s="38">
        <v>55</v>
      </c>
      <c r="B136" s="131" t="s">
        <v>301</v>
      </c>
      <c r="C136" s="39" t="s">
        <v>302</v>
      </c>
      <c r="D136" s="40"/>
      <c r="E136" s="43">
        <v>0</v>
      </c>
      <c r="F136" s="43">
        <v>0</v>
      </c>
      <c r="G136" s="43"/>
      <c r="H136" s="41">
        <f t="shared" si="12"/>
        <v>0</v>
      </c>
      <c r="I136" s="40"/>
      <c r="J136" s="54">
        <f t="shared" si="13"/>
        <v>0</v>
      </c>
      <c r="K136" s="40"/>
      <c r="L136" s="55">
        <f t="shared" si="14"/>
        <v>0</v>
      </c>
      <c r="M136" s="56"/>
      <c r="N136" s="65"/>
      <c r="O136" s="65"/>
      <c r="P136" s="65"/>
      <c r="Q136" s="65"/>
    </row>
    <row r="137" spans="1:17" ht="18.75">
      <c r="A137" s="38"/>
      <c r="B137" s="42"/>
      <c r="C137" s="39"/>
      <c r="D137" s="40"/>
      <c r="E137" s="43"/>
      <c r="F137" s="43"/>
      <c r="G137" s="43"/>
      <c r="H137" s="41">
        <f t="shared" si="12"/>
        <v>0</v>
      </c>
      <c r="I137" s="40"/>
      <c r="J137" s="54">
        <f t="shared" si="13"/>
        <v>0</v>
      </c>
      <c r="K137" s="40"/>
      <c r="L137" s="55">
        <f t="shared" si="14"/>
        <v>0</v>
      </c>
      <c r="M137" s="56"/>
      <c r="N137" s="65"/>
      <c r="O137" s="65"/>
      <c r="P137" s="65"/>
      <c r="Q137" s="65"/>
    </row>
    <row r="138" spans="1:17" ht="37.5">
      <c r="A138" s="38">
        <v>56</v>
      </c>
      <c r="B138" s="13" t="s">
        <v>303</v>
      </c>
      <c r="C138" s="39" t="s">
        <v>304</v>
      </c>
      <c r="D138" s="40">
        <v>16815312</v>
      </c>
      <c r="E138" s="43"/>
      <c r="F138" s="43"/>
      <c r="G138" s="43"/>
      <c r="H138" s="41">
        <f t="shared" ref="H138:H154" si="22">G138/2</f>
        <v>0</v>
      </c>
      <c r="I138" s="40"/>
      <c r="J138" s="54">
        <f t="shared" ref="J138:J154" si="23">I138/2</f>
        <v>0</v>
      </c>
      <c r="K138" s="40"/>
      <c r="L138" s="55">
        <f t="shared" ref="L138:L154" si="24">H138+J138</f>
        <v>0</v>
      </c>
      <c r="M138" s="56">
        <f t="shared" ref="M138:M142" si="25">D138-L138</f>
        <v>16815312</v>
      </c>
      <c r="N138" s="65"/>
      <c r="O138" s="65"/>
      <c r="P138" s="65"/>
      <c r="Q138" s="65"/>
    </row>
    <row r="139" spans="1:17" ht="18.75">
      <c r="A139" s="38"/>
      <c r="B139" s="42"/>
      <c r="C139" s="39"/>
      <c r="D139" s="40"/>
      <c r="E139" s="43"/>
      <c r="F139" s="43"/>
      <c r="G139" s="43"/>
      <c r="H139" s="41">
        <f t="shared" si="22"/>
        <v>0</v>
      </c>
      <c r="I139" s="40"/>
      <c r="J139" s="54">
        <f t="shared" si="23"/>
        <v>0</v>
      </c>
      <c r="K139" s="40"/>
      <c r="L139" s="55">
        <f t="shared" si="24"/>
        <v>0</v>
      </c>
      <c r="M139" s="56"/>
      <c r="N139" s="65"/>
      <c r="O139" s="65"/>
      <c r="P139" s="65"/>
      <c r="Q139" s="65"/>
    </row>
    <row r="140" spans="1:17" ht="18.75">
      <c r="A140" s="38">
        <v>57</v>
      </c>
      <c r="B140" s="13" t="s">
        <v>305</v>
      </c>
      <c r="C140" s="39" t="s">
        <v>306</v>
      </c>
      <c r="D140" s="40">
        <v>1772659963</v>
      </c>
      <c r="E140" s="43">
        <v>0</v>
      </c>
      <c r="F140" s="43">
        <v>0</v>
      </c>
      <c r="G140" s="43">
        <f>'[1]REC EXP'!K1753</f>
        <v>30833892</v>
      </c>
      <c r="H140" s="41">
        <f t="shared" si="22"/>
        <v>15416946</v>
      </c>
      <c r="I140" s="40">
        <v>186062150</v>
      </c>
      <c r="J140" s="54">
        <f t="shared" si="23"/>
        <v>93031075</v>
      </c>
      <c r="K140" s="40">
        <v>216896042</v>
      </c>
      <c r="L140" s="55">
        <f t="shared" si="24"/>
        <v>108448021</v>
      </c>
      <c r="M140" s="56">
        <f t="shared" si="25"/>
        <v>1664211942</v>
      </c>
      <c r="N140" s="65"/>
      <c r="O140" s="65"/>
      <c r="P140" s="65"/>
      <c r="Q140" s="65"/>
    </row>
    <row r="141" spans="1:17" ht="18.75">
      <c r="A141" s="38"/>
      <c r="B141" s="42"/>
      <c r="C141" s="39"/>
      <c r="D141" s="40"/>
      <c r="E141" s="43"/>
      <c r="F141" s="43"/>
      <c r="G141" s="43"/>
      <c r="H141" s="41">
        <f t="shared" si="22"/>
        <v>0</v>
      </c>
      <c r="I141" s="40"/>
      <c r="J141" s="54">
        <f t="shared" si="23"/>
        <v>0</v>
      </c>
      <c r="K141" s="40"/>
      <c r="L141" s="55">
        <f t="shared" si="24"/>
        <v>0</v>
      </c>
      <c r="M141" s="56"/>
      <c r="N141" s="65"/>
      <c r="O141" s="65"/>
      <c r="P141" s="65"/>
      <c r="Q141" s="65"/>
    </row>
    <row r="142" spans="1:17" ht="37.5">
      <c r="A142" s="38" t="s">
        <v>307</v>
      </c>
      <c r="B142" s="13" t="s">
        <v>308</v>
      </c>
      <c r="C142" s="39" t="s">
        <v>309</v>
      </c>
      <c r="D142" s="40">
        <v>35000000</v>
      </c>
      <c r="E142" s="43"/>
      <c r="F142" s="43"/>
      <c r="G142" s="43">
        <f>'[1]REC EXP'!K1789</f>
        <v>545635</v>
      </c>
      <c r="H142" s="41">
        <f t="shared" si="22"/>
        <v>272817.5</v>
      </c>
      <c r="I142" s="40">
        <v>900000</v>
      </c>
      <c r="J142" s="54">
        <f t="shared" si="23"/>
        <v>450000</v>
      </c>
      <c r="K142" s="40">
        <v>1445635</v>
      </c>
      <c r="L142" s="55">
        <f t="shared" si="24"/>
        <v>722817.5</v>
      </c>
      <c r="M142" s="56">
        <f t="shared" si="25"/>
        <v>34277182.5</v>
      </c>
      <c r="N142" s="65"/>
      <c r="O142" s="65"/>
      <c r="P142" s="65"/>
      <c r="Q142" s="65"/>
    </row>
    <row r="143" spans="1:17" ht="18.75">
      <c r="A143" s="38"/>
      <c r="B143" s="42"/>
      <c r="C143" s="39"/>
      <c r="D143" s="40"/>
      <c r="E143" s="43"/>
      <c r="F143" s="43"/>
      <c r="G143" s="43"/>
      <c r="H143" s="41">
        <f t="shared" si="22"/>
        <v>0</v>
      </c>
      <c r="I143" s="40"/>
      <c r="J143" s="54">
        <f t="shared" si="23"/>
        <v>0</v>
      </c>
      <c r="K143" s="40"/>
      <c r="L143" s="55">
        <f t="shared" si="24"/>
        <v>0</v>
      </c>
      <c r="M143" s="56"/>
      <c r="N143" s="65"/>
      <c r="O143" s="65"/>
      <c r="P143" s="65"/>
      <c r="Q143" s="65"/>
    </row>
    <row r="144" spans="1:17" ht="56.25">
      <c r="A144" s="38">
        <v>58</v>
      </c>
      <c r="B144" s="13" t="s">
        <v>310</v>
      </c>
      <c r="C144" s="39" t="s">
        <v>311</v>
      </c>
      <c r="D144" s="40">
        <v>5900000</v>
      </c>
      <c r="E144" s="43"/>
      <c r="F144" s="43"/>
      <c r="G144" s="43"/>
      <c r="H144" s="41">
        <f t="shared" si="22"/>
        <v>0</v>
      </c>
      <c r="I144" s="40"/>
      <c r="J144" s="54">
        <f t="shared" si="23"/>
        <v>0</v>
      </c>
      <c r="K144" s="40"/>
      <c r="L144" s="55">
        <f t="shared" si="24"/>
        <v>0</v>
      </c>
      <c r="M144" s="56">
        <f t="shared" ref="M144:M148" si="26">D144-L144</f>
        <v>5900000</v>
      </c>
      <c r="N144" s="65"/>
      <c r="O144" s="65"/>
      <c r="P144" s="65"/>
      <c r="Q144" s="65"/>
    </row>
    <row r="145" spans="1:17" ht="18.75">
      <c r="A145" s="38"/>
      <c r="B145" s="42"/>
      <c r="C145" s="39"/>
      <c r="D145" s="40"/>
      <c r="E145" s="43"/>
      <c r="F145" s="43"/>
      <c r="G145" s="43"/>
      <c r="H145" s="41">
        <f t="shared" si="22"/>
        <v>0</v>
      </c>
      <c r="I145" s="40"/>
      <c r="J145" s="54">
        <f t="shared" si="23"/>
        <v>0</v>
      </c>
      <c r="K145" s="40"/>
      <c r="L145" s="55">
        <f t="shared" si="24"/>
        <v>0</v>
      </c>
      <c r="M145" s="56"/>
      <c r="N145" s="65"/>
      <c r="O145" s="65"/>
      <c r="P145" s="65"/>
      <c r="Q145" s="65"/>
    </row>
    <row r="146" spans="1:17" ht="56.25">
      <c r="A146" s="38">
        <v>59</v>
      </c>
      <c r="B146" s="13" t="s">
        <v>312</v>
      </c>
      <c r="C146" s="39" t="s">
        <v>313</v>
      </c>
      <c r="D146" s="40">
        <f>'[1]REC EXP'!I1305</f>
        <v>1200000</v>
      </c>
      <c r="E146" s="43"/>
      <c r="F146" s="43"/>
      <c r="G146" s="43"/>
      <c r="H146" s="41">
        <f t="shared" si="22"/>
        <v>0</v>
      </c>
      <c r="I146" s="40">
        <v>300000</v>
      </c>
      <c r="J146" s="54">
        <f t="shared" si="23"/>
        <v>150000</v>
      </c>
      <c r="K146" s="40">
        <v>300000</v>
      </c>
      <c r="L146" s="55">
        <f t="shared" si="24"/>
        <v>150000</v>
      </c>
      <c r="M146" s="56">
        <f t="shared" si="26"/>
        <v>1050000</v>
      </c>
      <c r="N146" s="65"/>
      <c r="O146" s="65"/>
      <c r="P146" s="65"/>
      <c r="Q146" s="65"/>
    </row>
    <row r="147" spans="1:17" ht="18.75">
      <c r="A147" s="38"/>
      <c r="B147" s="66"/>
      <c r="C147" s="39"/>
      <c r="D147" s="40"/>
      <c r="E147" s="43"/>
      <c r="F147" s="43"/>
      <c r="G147" s="43"/>
      <c r="H147" s="41">
        <f t="shared" si="22"/>
        <v>0</v>
      </c>
      <c r="I147" s="40"/>
      <c r="J147" s="54">
        <f t="shared" si="23"/>
        <v>0</v>
      </c>
      <c r="K147" s="40"/>
      <c r="L147" s="55">
        <f t="shared" si="24"/>
        <v>0</v>
      </c>
      <c r="M147" s="56"/>
      <c r="N147" s="65"/>
      <c r="O147" s="65"/>
      <c r="P147" s="65"/>
      <c r="Q147" s="65"/>
    </row>
    <row r="148" spans="1:17" ht="37.5">
      <c r="A148" s="38"/>
      <c r="B148" s="66"/>
      <c r="C148" s="39" t="s">
        <v>314</v>
      </c>
      <c r="D148" s="40">
        <v>414500000</v>
      </c>
      <c r="E148" s="43"/>
      <c r="F148" s="43"/>
      <c r="G148" s="43"/>
      <c r="H148" s="41">
        <f t="shared" si="22"/>
        <v>0</v>
      </c>
      <c r="I148" s="40"/>
      <c r="J148" s="54">
        <f t="shared" si="23"/>
        <v>0</v>
      </c>
      <c r="K148" s="40">
        <v>12000000</v>
      </c>
      <c r="L148" s="55">
        <f t="shared" si="24"/>
        <v>0</v>
      </c>
      <c r="M148" s="56">
        <f t="shared" si="26"/>
        <v>414500000</v>
      </c>
      <c r="N148" s="65"/>
      <c r="O148" s="65"/>
      <c r="P148" s="65"/>
      <c r="Q148" s="65"/>
    </row>
    <row r="149" spans="1:17" ht="18.75">
      <c r="A149" s="38"/>
      <c r="B149" s="66"/>
      <c r="C149" s="39"/>
      <c r="D149" s="40"/>
      <c r="E149" s="43"/>
      <c r="F149" s="43"/>
      <c r="G149" s="43"/>
      <c r="H149" s="41">
        <f t="shared" si="22"/>
        <v>0</v>
      </c>
      <c r="I149" s="40"/>
      <c r="J149" s="54">
        <f t="shared" si="23"/>
        <v>0</v>
      </c>
      <c r="K149" s="40"/>
      <c r="L149" s="55">
        <f t="shared" si="24"/>
        <v>0</v>
      </c>
      <c r="M149" s="56"/>
      <c r="N149" s="65"/>
      <c r="O149" s="65"/>
      <c r="P149" s="65"/>
      <c r="Q149" s="65"/>
    </row>
    <row r="150" spans="1:17" ht="18.75">
      <c r="A150" s="38">
        <v>60</v>
      </c>
      <c r="B150" s="66">
        <v>51701200100</v>
      </c>
      <c r="C150" s="39" t="s">
        <v>315</v>
      </c>
      <c r="D150" s="40">
        <v>8000000</v>
      </c>
      <c r="E150" s="43"/>
      <c r="F150" s="43"/>
      <c r="G150" s="43"/>
      <c r="H150" s="41">
        <f t="shared" si="22"/>
        <v>0</v>
      </c>
      <c r="I150" s="40">
        <v>480000</v>
      </c>
      <c r="J150" s="54">
        <f t="shared" si="23"/>
        <v>240000</v>
      </c>
      <c r="K150" s="40">
        <v>480000</v>
      </c>
      <c r="L150" s="55">
        <f t="shared" si="24"/>
        <v>240000</v>
      </c>
      <c r="M150" s="56">
        <f t="shared" ref="M150:M154" si="27">D150-L150</f>
        <v>7760000</v>
      </c>
      <c r="N150" s="65"/>
      <c r="O150" s="65"/>
      <c r="P150" s="65"/>
      <c r="Q150" s="65"/>
    </row>
    <row r="151" spans="1:17" ht="18.75">
      <c r="A151" s="38"/>
      <c r="B151" s="66"/>
      <c r="C151" s="39"/>
      <c r="D151" s="40"/>
      <c r="E151" s="43"/>
      <c r="F151" s="43"/>
      <c r="G151" s="43"/>
      <c r="H151" s="41">
        <f t="shared" si="22"/>
        <v>0</v>
      </c>
      <c r="I151" s="40"/>
      <c r="J151" s="54">
        <f t="shared" si="23"/>
        <v>0</v>
      </c>
      <c r="K151" s="40"/>
      <c r="L151" s="55">
        <f t="shared" si="24"/>
        <v>0</v>
      </c>
      <c r="M151" s="56"/>
      <c r="N151" s="65"/>
      <c r="O151" s="65"/>
      <c r="P151" s="65"/>
      <c r="Q151" s="65"/>
    </row>
    <row r="152" spans="1:17" ht="56.25">
      <c r="A152" s="38">
        <v>61</v>
      </c>
      <c r="B152" s="66">
        <v>21512000100</v>
      </c>
      <c r="C152" s="39" t="s">
        <v>316</v>
      </c>
      <c r="D152" s="40">
        <v>3280000</v>
      </c>
      <c r="E152" s="43"/>
      <c r="F152" s="43"/>
      <c r="G152" s="43"/>
      <c r="H152" s="41">
        <f t="shared" si="22"/>
        <v>0</v>
      </c>
      <c r="I152" s="40"/>
      <c r="J152" s="54">
        <f t="shared" si="23"/>
        <v>0</v>
      </c>
      <c r="K152" s="40"/>
      <c r="L152" s="55">
        <f t="shared" si="24"/>
        <v>0</v>
      </c>
      <c r="M152" s="56">
        <f t="shared" si="27"/>
        <v>3280000</v>
      </c>
      <c r="N152" s="65"/>
      <c r="O152" s="65"/>
      <c r="P152" s="65"/>
      <c r="Q152" s="65"/>
    </row>
    <row r="153" spans="1:17" ht="18.75">
      <c r="A153" s="38"/>
      <c r="B153" s="42"/>
      <c r="C153" s="39"/>
      <c r="D153" s="40"/>
      <c r="E153" s="43"/>
      <c r="F153" s="43"/>
      <c r="G153" s="43"/>
      <c r="H153" s="41">
        <f t="shared" si="22"/>
        <v>0</v>
      </c>
      <c r="I153" s="40"/>
      <c r="J153" s="54">
        <f t="shared" si="23"/>
        <v>0</v>
      </c>
      <c r="K153" s="40"/>
      <c r="L153" s="55">
        <f t="shared" si="24"/>
        <v>0</v>
      </c>
      <c r="M153" s="56"/>
      <c r="N153" s="65"/>
      <c r="O153" s="65"/>
      <c r="P153" s="65"/>
      <c r="Q153" s="65"/>
    </row>
    <row r="154" spans="1:17" ht="18.75">
      <c r="A154" s="67"/>
      <c r="B154" s="67"/>
      <c r="C154" s="68" t="s">
        <v>317</v>
      </c>
      <c r="D154" s="69">
        <f t="shared" ref="D154:I154" si="28">SUM(D9:D153)</f>
        <v>13606787883</v>
      </c>
      <c r="E154" s="69">
        <f>SUM(E9:E146)</f>
        <v>7174867280.6999998</v>
      </c>
      <c r="F154" s="69">
        <f>SUM(F9:F146)</f>
        <v>962084776</v>
      </c>
      <c r="G154" s="69">
        <f t="shared" si="28"/>
        <v>2305088365</v>
      </c>
      <c r="H154" s="41">
        <f t="shared" si="22"/>
        <v>1152544182.5</v>
      </c>
      <c r="I154" s="69">
        <f t="shared" si="28"/>
        <v>492605262</v>
      </c>
      <c r="J154" s="54">
        <f t="shared" si="23"/>
        <v>246302631</v>
      </c>
      <c r="K154" s="69">
        <f>SUM(K9:K153)</f>
        <v>2810204033</v>
      </c>
      <c r="L154" s="55">
        <f t="shared" si="24"/>
        <v>1398846813.5</v>
      </c>
      <c r="M154" s="56">
        <f t="shared" si="27"/>
        <v>12207941069.5</v>
      </c>
      <c r="N154" s="65"/>
      <c r="O154" s="65"/>
      <c r="P154" s="65"/>
      <c r="Q154" s="65"/>
    </row>
    <row r="155" spans="1:17">
      <c r="E155" s="70"/>
      <c r="F155" s="70"/>
      <c r="G155" s="70"/>
      <c r="H155" s="70"/>
    </row>
    <row r="158" spans="1:17">
      <c r="I158" s="70"/>
      <c r="J158" s="70"/>
    </row>
  </sheetData>
  <mergeCells count="4">
    <mergeCell ref="A4:M4"/>
    <mergeCell ref="I6:M6"/>
    <mergeCell ref="B7:B8"/>
    <mergeCell ref="A1:M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sqref="A1:L1"/>
    </sheetView>
  </sheetViews>
  <sheetFormatPr defaultColWidth="9" defaultRowHeight="15"/>
  <cols>
    <col min="1" max="1" width="29.5703125" style="5" customWidth="1"/>
    <col min="2" max="2" width="38.7109375" style="5" customWidth="1"/>
    <col min="3" max="3" width="28" style="6" customWidth="1"/>
    <col min="4" max="4" width="26.7109375" style="6" customWidth="1"/>
    <col min="5" max="5" width="29.5703125" style="6" customWidth="1"/>
    <col min="6" max="19" width="9.140625" style="1" hidden="1" customWidth="1"/>
    <col min="20" max="16384" width="9" style="1"/>
  </cols>
  <sheetData>
    <row r="1" spans="1:12" ht="71.25" customHeight="1">
      <c r="A1" s="158" t="s">
        <v>318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21">
      <c r="A2" s="161" t="s">
        <v>152</v>
      </c>
      <c r="B2" s="162"/>
      <c r="C2" s="162"/>
      <c r="D2" s="162"/>
      <c r="E2" s="163"/>
    </row>
    <row r="3" spans="1:12" ht="18.75">
      <c r="A3" s="7" t="s">
        <v>319</v>
      </c>
      <c r="B3" s="7" t="s">
        <v>1</v>
      </c>
      <c r="C3" s="8" t="s">
        <v>2</v>
      </c>
      <c r="D3" s="8" t="s">
        <v>320</v>
      </c>
      <c r="E3" s="8" t="s">
        <v>321</v>
      </c>
    </row>
    <row r="4" spans="1:12" ht="18.75">
      <c r="A4" s="130" t="s">
        <v>74</v>
      </c>
      <c r="B4" s="10" t="s">
        <v>322</v>
      </c>
      <c r="C4" s="11">
        <v>10487500027</v>
      </c>
      <c r="D4" s="11">
        <v>23024650</v>
      </c>
      <c r="E4" s="11">
        <v>10464475377</v>
      </c>
    </row>
    <row r="5" spans="1:12" s="2" customFormat="1" ht="37.5">
      <c r="A5" s="130" t="s">
        <v>146</v>
      </c>
      <c r="B5" s="10" t="s">
        <v>323</v>
      </c>
      <c r="C5" s="11">
        <v>1883500000</v>
      </c>
      <c r="D5" s="11">
        <v>300000000</v>
      </c>
      <c r="E5" s="11">
        <v>1583500000</v>
      </c>
      <c r="F5" s="1"/>
      <c r="G5" s="1"/>
      <c r="H5" s="1"/>
      <c r="I5" s="1"/>
      <c r="J5" s="1"/>
    </row>
    <row r="6" spans="1:12" s="2" customFormat="1" ht="18.75">
      <c r="A6" s="132" t="s">
        <v>130</v>
      </c>
      <c r="B6" s="10" t="s">
        <v>324</v>
      </c>
      <c r="C6" s="11">
        <v>2548702391</v>
      </c>
      <c r="D6" s="11"/>
      <c r="E6" s="11">
        <v>2548702391</v>
      </c>
      <c r="F6" s="1"/>
      <c r="G6" s="1"/>
      <c r="H6" s="1"/>
      <c r="I6" s="1"/>
      <c r="J6" s="1"/>
    </row>
    <row r="7" spans="1:12" s="3" customFormat="1" ht="37.5">
      <c r="A7" s="130" t="s">
        <v>77</v>
      </c>
      <c r="B7" s="10" t="s">
        <v>325</v>
      </c>
      <c r="C7" s="11">
        <v>3049000000</v>
      </c>
      <c r="D7" s="11">
        <v>318500000</v>
      </c>
      <c r="E7" s="11">
        <v>2730500000</v>
      </c>
      <c r="F7" s="1"/>
      <c r="G7" s="1"/>
      <c r="H7" s="1"/>
      <c r="I7" s="1"/>
      <c r="J7" s="1"/>
    </row>
    <row r="8" spans="1:12" s="3" customFormat="1" ht="37.5">
      <c r="A8" s="130" t="s">
        <v>187</v>
      </c>
      <c r="B8" s="10" t="s">
        <v>326</v>
      </c>
      <c r="C8" s="11">
        <v>2309973083</v>
      </c>
      <c r="D8" s="11"/>
      <c r="E8" s="11">
        <v>22309973083</v>
      </c>
      <c r="F8" s="1"/>
      <c r="G8" s="1"/>
      <c r="H8" s="1"/>
      <c r="I8" s="1"/>
      <c r="J8" s="1"/>
    </row>
    <row r="9" spans="1:12" s="3" customFormat="1" ht="37.5">
      <c r="A9" s="130" t="s">
        <v>109</v>
      </c>
      <c r="B9" s="10" t="s">
        <v>327</v>
      </c>
      <c r="C9" s="11">
        <v>16213300000</v>
      </c>
      <c r="D9" s="11">
        <v>2761801343</v>
      </c>
      <c r="E9" s="11">
        <v>13451498657</v>
      </c>
      <c r="F9" s="1"/>
      <c r="G9" s="1"/>
      <c r="H9" s="1"/>
      <c r="I9" s="1"/>
      <c r="J9" s="1"/>
    </row>
    <row r="10" spans="1:12" s="3" customFormat="1" ht="21">
      <c r="A10" s="164" t="s">
        <v>328</v>
      </c>
      <c r="B10" s="165"/>
      <c r="C10" s="12">
        <f>SUM(C4:C9)</f>
        <v>36491975501</v>
      </c>
      <c r="D10" s="12">
        <f>SUM(D4:D9)</f>
        <v>3403325993</v>
      </c>
      <c r="E10" s="12">
        <f>SUM(E4:E9)</f>
        <v>53088649508</v>
      </c>
      <c r="F10" s="1"/>
      <c r="G10" s="1"/>
      <c r="H10" s="1"/>
      <c r="I10" s="1"/>
      <c r="J10" s="1"/>
    </row>
    <row r="11" spans="1:12" s="3" customFormat="1" ht="18.75">
      <c r="A11" s="9"/>
      <c r="B11" s="10"/>
      <c r="C11" s="11"/>
      <c r="D11" s="11"/>
      <c r="E11" s="11"/>
      <c r="F11" s="1"/>
      <c r="G11" s="1"/>
      <c r="H11" s="1"/>
      <c r="I11" s="1"/>
      <c r="J11" s="1"/>
    </row>
    <row r="12" spans="1:12" s="3" customFormat="1" ht="18.75">
      <c r="A12" s="13" t="s">
        <v>80</v>
      </c>
      <c r="B12" s="10" t="s">
        <v>329</v>
      </c>
      <c r="C12" s="11">
        <v>15536872200</v>
      </c>
      <c r="D12" s="11">
        <v>373049406</v>
      </c>
      <c r="E12" s="11">
        <v>15163822794</v>
      </c>
      <c r="F12" s="1"/>
      <c r="G12" s="1"/>
      <c r="H12" s="1"/>
      <c r="I12" s="1"/>
      <c r="J12" s="1"/>
    </row>
    <row r="13" spans="1:12" s="3" customFormat="1" ht="18.75">
      <c r="A13" s="13" t="s">
        <v>83</v>
      </c>
      <c r="B13" s="10" t="s">
        <v>330</v>
      </c>
      <c r="C13" s="11">
        <v>5297000000</v>
      </c>
      <c r="D13" s="11">
        <v>43757585</v>
      </c>
      <c r="E13" s="11">
        <v>5253242415</v>
      </c>
      <c r="F13" s="1"/>
      <c r="G13" s="1"/>
      <c r="H13" s="1"/>
      <c r="I13" s="1"/>
      <c r="J13" s="1"/>
    </row>
    <row r="14" spans="1:12" s="3" customFormat="1" ht="37.5">
      <c r="A14" s="13" t="s">
        <v>284</v>
      </c>
      <c r="B14" s="10" t="s">
        <v>331</v>
      </c>
      <c r="C14" s="11">
        <f>'[1]CAP EXP'!I267</f>
        <v>520000000</v>
      </c>
      <c r="D14" s="11"/>
      <c r="E14" s="11">
        <v>520000000</v>
      </c>
      <c r="F14" s="1"/>
      <c r="G14" s="1"/>
      <c r="H14" s="1"/>
      <c r="I14" s="1"/>
      <c r="J14" s="1"/>
    </row>
    <row r="15" spans="1:12" ht="37.5">
      <c r="A15" s="130" t="s">
        <v>280</v>
      </c>
      <c r="B15" s="10" t="s">
        <v>332</v>
      </c>
      <c r="C15" s="11">
        <f>'[1]CAP EXP'!I274</f>
        <v>3600000000</v>
      </c>
      <c r="D15" s="11">
        <v>439410515</v>
      </c>
      <c r="E15" s="11">
        <v>3160589485</v>
      </c>
    </row>
    <row r="16" spans="1:12" ht="18.75">
      <c r="A16" s="133" t="s">
        <v>96</v>
      </c>
      <c r="B16" s="15" t="s">
        <v>333</v>
      </c>
      <c r="C16" s="11">
        <v>4000000000</v>
      </c>
      <c r="D16" s="11">
        <v>185007871</v>
      </c>
      <c r="E16" s="11">
        <v>3814992129</v>
      </c>
    </row>
    <row r="17" spans="1:19" ht="37.5">
      <c r="A17" s="133" t="s">
        <v>286</v>
      </c>
      <c r="B17" s="15" t="s">
        <v>334</v>
      </c>
      <c r="C17" s="11">
        <v>964060824</v>
      </c>
      <c r="D17" s="11"/>
      <c r="E17" s="11">
        <v>964060824</v>
      </c>
    </row>
    <row r="18" spans="1:19" ht="37.5">
      <c r="A18" s="16" t="s">
        <v>289</v>
      </c>
      <c r="B18" s="15" t="s">
        <v>335</v>
      </c>
      <c r="C18" s="11">
        <f>'[1]CAP EXP'!I326</f>
        <v>50000000</v>
      </c>
      <c r="D18" s="11"/>
      <c r="E18" s="11">
        <v>50000000</v>
      </c>
    </row>
    <row r="19" spans="1:19" ht="18.75">
      <c r="A19" s="133" t="s">
        <v>99</v>
      </c>
      <c r="B19" s="15" t="s">
        <v>336</v>
      </c>
      <c r="C19" s="11">
        <v>1315672700</v>
      </c>
      <c r="D19" s="11"/>
      <c r="E19" s="11">
        <v>1315672700</v>
      </c>
    </row>
    <row r="20" spans="1:19" ht="37.5">
      <c r="A20" s="133" t="s">
        <v>103</v>
      </c>
      <c r="B20" s="15" t="s">
        <v>337</v>
      </c>
      <c r="C20" s="11">
        <v>990000000</v>
      </c>
      <c r="D20" s="11">
        <v>66000000</v>
      </c>
      <c r="E20" s="11">
        <v>924000000</v>
      </c>
    </row>
    <row r="21" spans="1:19" ht="21">
      <c r="A21" s="166" t="s">
        <v>338</v>
      </c>
      <c r="B21" s="167"/>
      <c r="C21" s="12">
        <f>SUM(C12:C20)</f>
        <v>32273605724</v>
      </c>
      <c r="D21" s="12">
        <f>SUM(D11:D20)</f>
        <v>1107225377</v>
      </c>
      <c r="E21" s="12">
        <f>SUM(E11:E20)</f>
        <v>31166380347</v>
      </c>
    </row>
    <row r="22" spans="1:19" ht="18.75">
      <c r="A22" s="14"/>
      <c r="B22" s="15"/>
      <c r="C22" s="11"/>
      <c r="D22" s="11"/>
      <c r="E22" s="11"/>
    </row>
    <row r="23" spans="1:19" ht="56.25">
      <c r="A23" s="16" t="s">
        <v>112</v>
      </c>
      <c r="B23" s="15" t="s">
        <v>339</v>
      </c>
      <c r="C23" s="11">
        <v>5837400000</v>
      </c>
      <c r="D23" s="11">
        <v>729699699</v>
      </c>
      <c r="E23" s="11">
        <v>5107700301</v>
      </c>
      <c r="J23" s="19"/>
    </row>
    <row r="24" spans="1:19" ht="37.5">
      <c r="A24" s="16" t="s">
        <v>68</v>
      </c>
      <c r="B24" s="15" t="s">
        <v>340</v>
      </c>
      <c r="C24" s="11">
        <v>4567065373</v>
      </c>
      <c r="D24" s="11">
        <v>6689619</v>
      </c>
      <c r="E24" s="11">
        <v>4560375754</v>
      </c>
      <c r="J24" s="19"/>
    </row>
    <row r="25" spans="1:19" ht="56.25">
      <c r="A25" s="16" t="s">
        <v>58</v>
      </c>
      <c r="B25" s="15" t="s">
        <v>341</v>
      </c>
      <c r="C25" s="11">
        <f>'[1]CAP EXP'!I446</f>
        <v>52800000</v>
      </c>
      <c r="D25" s="11"/>
      <c r="E25" s="11">
        <v>52800000</v>
      </c>
      <c r="J25" s="20"/>
    </row>
    <row r="26" spans="1:19" ht="38.25" customHeight="1">
      <c r="A26" s="154" t="s">
        <v>342</v>
      </c>
      <c r="B26" s="155"/>
      <c r="C26" s="17">
        <f>SUM(C23:C25)</f>
        <v>10457265373</v>
      </c>
      <c r="D26" s="17">
        <f>SUM(D23:D25)</f>
        <v>736389318</v>
      </c>
      <c r="E26" s="17">
        <f>SUM(E22:E25)</f>
        <v>9720876055</v>
      </c>
      <c r="J26" s="20"/>
    </row>
    <row r="27" spans="1:19" s="2" customFormat="1" ht="37.5">
      <c r="A27" s="16" t="s">
        <v>55</v>
      </c>
      <c r="B27" s="15" t="s">
        <v>343</v>
      </c>
      <c r="C27" s="11">
        <v>15620120643</v>
      </c>
      <c r="D27" s="11">
        <v>1855654356</v>
      </c>
      <c r="E27" s="11">
        <v>13764466287</v>
      </c>
      <c r="F27" s="1"/>
      <c r="G27" s="1"/>
      <c r="H27" s="1"/>
      <c r="I27" s="1"/>
      <c r="J27" s="20"/>
    </row>
    <row r="28" spans="1:19" s="2" customFormat="1" ht="18.75">
      <c r="A28" s="16" t="s">
        <v>344</v>
      </c>
      <c r="B28" s="15" t="s">
        <v>345</v>
      </c>
      <c r="C28" s="11">
        <v>637000000</v>
      </c>
      <c r="D28" s="11"/>
      <c r="E28" s="11">
        <v>637000000</v>
      </c>
      <c r="F28" s="1"/>
      <c r="G28" s="1"/>
      <c r="H28" s="1"/>
      <c r="I28" s="1"/>
      <c r="J28" s="20"/>
    </row>
    <row r="29" spans="1:19" s="4" customFormat="1" ht="18.75">
      <c r="A29" s="16" t="s">
        <v>346</v>
      </c>
      <c r="B29" s="15" t="s">
        <v>347</v>
      </c>
      <c r="C29" s="11">
        <v>348000000</v>
      </c>
      <c r="D29" s="11"/>
      <c r="E29" s="11">
        <v>348000000</v>
      </c>
      <c r="F29" s="18"/>
      <c r="G29" s="18"/>
      <c r="H29" s="18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s="4" customFormat="1" ht="18.75">
      <c r="A30" s="134" t="s">
        <v>86</v>
      </c>
      <c r="B30" s="15" t="s">
        <v>348</v>
      </c>
      <c r="C30" s="11">
        <v>3392000000</v>
      </c>
      <c r="D30" s="11">
        <v>638745084</v>
      </c>
      <c r="E30" s="11">
        <v>2753254916</v>
      </c>
      <c r="F30" s="18"/>
      <c r="G30" s="18"/>
      <c r="H30" s="18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s="4" customFormat="1" ht="37.5">
      <c r="A31" s="16" t="s">
        <v>89</v>
      </c>
      <c r="B31" s="15" t="s">
        <v>349</v>
      </c>
      <c r="C31" s="11">
        <v>2869500000</v>
      </c>
      <c r="D31" s="11"/>
      <c r="E31" s="11">
        <v>2869500000</v>
      </c>
      <c r="F31" s="18"/>
      <c r="G31" s="18"/>
      <c r="H31" s="18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s="4" customFormat="1" ht="18.75">
      <c r="A32" s="16" t="s">
        <v>106</v>
      </c>
      <c r="B32" s="15" t="s">
        <v>350</v>
      </c>
      <c r="C32" s="11">
        <v>110000000</v>
      </c>
      <c r="D32" s="11"/>
      <c r="E32" s="11">
        <v>110000000</v>
      </c>
      <c r="F32" s="18"/>
      <c r="G32" s="18"/>
      <c r="H32" s="18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0" s="2" customFormat="1" ht="18.75">
      <c r="A33" s="16" t="s">
        <v>121</v>
      </c>
      <c r="B33" s="15" t="s">
        <v>351</v>
      </c>
      <c r="C33" s="11">
        <v>182000000</v>
      </c>
      <c r="D33" s="11"/>
      <c r="E33" s="11">
        <v>182000000</v>
      </c>
      <c r="F33" s="1"/>
      <c r="G33" s="1"/>
      <c r="H33" s="1"/>
      <c r="I33" s="1"/>
      <c r="J33" s="20"/>
    </row>
    <row r="34" spans="1:10" s="2" customFormat="1" ht="18.75">
      <c r="A34" s="16" t="s">
        <v>124</v>
      </c>
      <c r="B34" s="15" t="s">
        <v>352</v>
      </c>
      <c r="C34" s="11">
        <v>490000000</v>
      </c>
      <c r="D34" s="11"/>
      <c r="E34" s="11">
        <v>490000000</v>
      </c>
      <c r="F34" s="1"/>
      <c r="G34" s="1"/>
      <c r="H34" s="1"/>
      <c r="I34" s="1"/>
      <c r="J34" s="20"/>
    </row>
    <row r="35" spans="1:10" s="3" customFormat="1" ht="37.5">
      <c r="A35" s="133" t="s">
        <v>116</v>
      </c>
      <c r="B35" s="15" t="s">
        <v>353</v>
      </c>
      <c r="C35" s="11">
        <v>616502577</v>
      </c>
      <c r="D35" s="11">
        <v>321260000</v>
      </c>
      <c r="E35" s="11">
        <v>295242577</v>
      </c>
      <c r="F35" s="19"/>
      <c r="G35" s="19"/>
      <c r="H35" s="19"/>
      <c r="I35" s="19"/>
      <c r="J35" s="20"/>
    </row>
    <row r="36" spans="1:10" s="3" customFormat="1" ht="37.5">
      <c r="A36" s="16" t="s">
        <v>305</v>
      </c>
      <c r="B36" s="15" t="s">
        <v>354</v>
      </c>
      <c r="C36" s="11">
        <v>675000000</v>
      </c>
      <c r="D36" s="11"/>
      <c r="E36" s="11">
        <v>675000000</v>
      </c>
      <c r="F36" s="19"/>
      <c r="G36" s="19"/>
      <c r="H36" s="19"/>
      <c r="I36" s="19"/>
      <c r="J36" s="20"/>
    </row>
    <row r="37" spans="1:10" s="3" customFormat="1" ht="37.5">
      <c r="A37" s="16" t="s">
        <v>308</v>
      </c>
      <c r="B37" s="15" t="s">
        <v>355</v>
      </c>
      <c r="C37" s="11">
        <v>16000000</v>
      </c>
      <c r="D37" s="11"/>
      <c r="E37" s="11">
        <v>16000000</v>
      </c>
      <c r="F37" s="20"/>
      <c r="G37" s="20"/>
      <c r="H37" s="20"/>
      <c r="I37" s="20"/>
      <c r="J37" s="20"/>
    </row>
    <row r="38" spans="1:10" s="3" customFormat="1" ht="38.25" customHeight="1">
      <c r="A38" s="154" t="s">
        <v>356</v>
      </c>
      <c r="B38" s="155"/>
      <c r="C38" s="17">
        <f>SUM(C27:C37)</f>
        <v>24956123220</v>
      </c>
      <c r="D38" s="17">
        <f>SUM(D27:D37)</f>
        <v>2815659440</v>
      </c>
      <c r="E38" s="17">
        <f>SUM(E27:E37)</f>
        <v>22140463780</v>
      </c>
      <c r="F38" s="20"/>
      <c r="G38" s="20"/>
      <c r="H38" s="20"/>
      <c r="I38" s="20"/>
      <c r="J38" s="20"/>
    </row>
    <row r="39" spans="1:10" s="3" customFormat="1" ht="21">
      <c r="A39" s="21"/>
      <c r="B39" s="22"/>
      <c r="C39" s="12"/>
      <c r="D39" s="12"/>
      <c r="E39" s="12"/>
      <c r="F39" s="20"/>
      <c r="G39" s="20"/>
      <c r="H39" s="20"/>
      <c r="I39" s="20"/>
      <c r="J39" s="20"/>
    </row>
    <row r="40" spans="1:10" s="3" customFormat="1" ht="21">
      <c r="A40" s="21" t="s">
        <v>357</v>
      </c>
      <c r="B40" s="22" t="s">
        <v>358</v>
      </c>
      <c r="C40" s="12">
        <v>179080000</v>
      </c>
      <c r="D40" s="12" t="s">
        <v>25</v>
      </c>
      <c r="E40" s="12">
        <v>179080000</v>
      </c>
      <c r="F40" s="20"/>
      <c r="G40" s="20"/>
      <c r="H40" s="20"/>
      <c r="I40" s="20"/>
      <c r="J40" s="20"/>
    </row>
    <row r="41" spans="1:10" ht="21">
      <c r="A41" s="156" t="s">
        <v>359</v>
      </c>
      <c r="B41" s="157"/>
      <c r="C41" s="12"/>
      <c r="D41" s="12"/>
      <c r="E41" s="12"/>
      <c r="F41" s="23"/>
      <c r="G41" s="23"/>
      <c r="H41" s="23"/>
      <c r="I41" s="23"/>
    </row>
    <row r="42" spans="1:10" ht="21">
      <c r="A42" s="156" t="s">
        <v>360</v>
      </c>
      <c r="B42" s="157"/>
      <c r="C42" s="12">
        <f>C10+C21+C26+C38+C40</f>
        <v>104358049818</v>
      </c>
      <c r="D42" s="12">
        <v>8062600128</v>
      </c>
      <c r="E42" s="12">
        <v>116116369690</v>
      </c>
      <c r="F42" s="20"/>
      <c r="G42" s="20"/>
      <c r="H42" s="20"/>
      <c r="I42" s="20"/>
      <c r="J42" s="3"/>
    </row>
    <row r="50" spans="3:3" ht="21">
      <c r="C50" s="24"/>
    </row>
  </sheetData>
  <mergeCells count="8">
    <mergeCell ref="A38:B38"/>
    <mergeCell ref="A41:B41"/>
    <mergeCell ref="A42:B42"/>
    <mergeCell ref="A1:L1"/>
    <mergeCell ref="A2:E2"/>
    <mergeCell ref="A10:B10"/>
    <mergeCell ref="A21:B21"/>
    <mergeCell ref="A26:B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 SUMM</vt:lpstr>
      <vt:lpstr>MIN REC EXP SUMM</vt:lpstr>
      <vt:lpstr>BOARD REC EXP SUMM</vt:lpstr>
      <vt:lpstr>CAP EXP SUMM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A. Maiyama</dc:creator>
  <cp:lastModifiedBy>HP</cp:lastModifiedBy>
  <dcterms:created xsi:type="dcterms:W3CDTF">2020-02-13T10:40:00Z</dcterms:created>
  <dcterms:modified xsi:type="dcterms:W3CDTF">2020-02-17T23:48:56Z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2057-11.2.0.9085</vt:lpwstr>
  </property>
</Properties>
</file>