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380" activeTab="3"/>
  </bookViews>
  <sheets>
    <sheet name="GEN SUMM" sheetId="1" r:id="rId1"/>
    <sheet name="MIN REC EXP SUMM" sheetId="2" r:id="rId2"/>
    <sheet name="BOARD REC EXP SUMM" sheetId="3" r:id="rId3"/>
    <sheet name="CAP EXP SUMM" sheetId="4" r:id="rId4"/>
  </sheets>
  <externalReferences>
    <externalReference r:id="rId5"/>
    <externalReference r:id="rId6"/>
  </externalReferences>
  <definedNames>
    <definedName name="_xlnm.Print_Area" localSheetId="3">'CAP EXP SUMM'!$A$1:$F$44</definedName>
  </definedNames>
  <calcPr calcId="152511"/>
</workbook>
</file>

<file path=xl/calcChain.xml><?xml version="1.0" encoding="utf-8"?>
<calcChain xmlns="http://schemas.openxmlformats.org/spreadsheetml/2006/main">
  <c r="D43" i="4" l="1"/>
  <c r="F41" i="4"/>
  <c r="E41" i="4"/>
  <c r="C41" i="4"/>
  <c r="E39" i="4"/>
  <c r="F38" i="4"/>
  <c r="E38" i="4"/>
  <c r="C38" i="4"/>
  <c r="E37" i="4"/>
  <c r="F37" i="4" s="1"/>
  <c r="C37" i="4"/>
  <c r="E35" i="4"/>
  <c r="D35" i="4" s="1"/>
  <c r="C35" i="4"/>
  <c r="E34" i="4"/>
  <c r="C34" i="4"/>
  <c r="F34" i="4" s="1"/>
  <c r="E33" i="4"/>
  <c r="C33" i="4"/>
  <c r="F33" i="4" s="1"/>
  <c r="F32" i="4"/>
  <c r="E32" i="4"/>
  <c r="C32" i="4"/>
  <c r="E31" i="4"/>
  <c r="F31" i="4" s="1"/>
  <c r="C31" i="4"/>
  <c r="E30" i="4"/>
  <c r="D30" i="4"/>
  <c r="C30" i="4"/>
  <c r="F30" i="4" s="1"/>
  <c r="E29" i="4"/>
  <c r="C29" i="4"/>
  <c r="E28" i="4"/>
  <c r="D28" i="4"/>
  <c r="C28" i="4"/>
  <c r="F28" i="4" s="1"/>
  <c r="E27" i="4"/>
  <c r="D27" i="4"/>
  <c r="C27" i="4"/>
  <c r="D26" i="4"/>
  <c r="E25" i="4"/>
  <c r="E26" i="4" s="1"/>
  <c r="C25" i="4"/>
  <c r="F25" i="4" s="1"/>
  <c r="E24" i="4"/>
  <c r="D24" i="4"/>
  <c r="C24" i="4"/>
  <c r="F24" i="4" s="1"/>
  <c r="E23" i="4"/>
  <c r="D23" i="4"/>
  <c r="C23" i="4"/>
  <c r="C26" i="4" s="1"/>
  <c r="F26" i="4" s="1"/>
  <c r="F20" i="4"/>
  <c r="E20" i="4"/>
  <c r="D20" i="4"/>
  <c r="C20" i="4"/>
  <c r="F19" i="4"/>
  <c r="E19" i="4"/>
  <c r="D19" i="4"/>
  <c r="C19" i="4"/>
  <c r="F17" i="4"/>
  <c r="E17" i="4"/>
  <c r="C17" i="4"/>
  <c r="E16" i="4"/>
  <c r="F16" i="4" s="1"/>
  <c r="C16" i="4"/>
  <c r="E15" i="4"/>
  <c r="D15" i="4" s="1"/>
  <c r="C15" i="4"/>
  <c r="E14" i="4"/>
  <c r="D14" i="4"/>
  <c r="C14" i="4"/>
  <c r="E13" i="4"/>
  <c r="C13" i="4"/>
  <c r="F13" i="4" s="1"/>
  <c r="E12" i="4"/>
  <c r="D12" i="4"/>
  <c r="C12" i="4"/>
  <c r="F12" i="4" s="1"/>
  <c r="E11" i="4"/>
  <c r="D11" i="4"/>
  <c r="C11" i="4"/>
  <c r="F11" i="4" s="1"/>
  <c r="F10" i="4"/>
  <c r="E8" i="4"/>
  <c r="D8" i="4"/>
  <c r="C8" i="4"/>
  <c r="F8" i="4" s="1"/>
  <c r="E7" i="4"/>
  <c r="D7" i="4" s="1"/>
  <c r="C7" i="4"/>
  <c r="D6" i="4"/>
  <c r="C6" i="4"/>
  <c r="F5" i="4"/>
  <c r="C5" i="4"/>
  <c r="F4" i="4"/>
  <c r="E4" i="4"/>
  <c r="D4" i="4" s="1"/>
  <c r="C4" i="4"/>
  <c r="E3" i="4"/>
  <c r="C3" i="4"/>
  <c r="I154" i="3"/>
  <c r="J154" i="3" s="1"/>
  <c r="H154" i="3"/>
  <c r="F154" i="3"/>
  <c r="E154" i="3"/>
  <c r="K153" i="3"/>
  <c r="M153" i="3" s="1"/>
  <c r="J153" i="3"/>
  <c r="H153" i="3"/>
  <c r="J152" i="3"/>
  <c r="K152" i="3" s="1"/>
  <c r="M152" i="3" s="1"/>
  <c r="H152" i="3"/>
  <c r="K151" i="3"/>
  <c r="M151" i="3" s="1"/>
  <c r="J151" i="3"/>
  <c r="H151" i="3"/>
  <c r="L150" i="3"/>
  <c r="K150" i="3"/>
  <c r="M150" i="3" s="1"/>
  <c r="J150" i="3"/>
  <c r="H150" i="3"/>
  <c r="M149" i="3"/>
  <c r="K149" i="3"/>
  <c r="J149" i="3"/>
  <c r="H149" i="3"/>
  <c r="L148" i="3"/>
  <c r="J148" i="3"/>
  <c r="H148" i="3"/>
  <c r="K148" i="3" s="1"/>
  <c r="M148" i="3" s="1"/>
  <c r="M147" i="3"/>
  <c r="J147" i="3"/>
  <c r="H147" i="3"/>
  <c r="K147" i="3" s="1"/>
  <c r="L146" i="3"/>
  <c r="J146" i="3"/>
  <c r="H146" i="3"/>
  <c r="K146" i="3" s="1"/>
  <c r="D146" i="3"/>
  <c r="J145" i="3"/>
  <c r="H145" i="3"/>
  <c r="J144" i="3"/>
  <c r="H144" i="3"/>
  <c r="J143" i="3"/>
  <c r="H143" i="3"/>
  <c r="J142" i="3"/>
  <c r="H142" i="3"/>
  <c r="J141" i="3"/>
  <c r="H141" i="3"/>
  <c r="J140" i="3"/>
  <c r="H140" i="3"/>
  <c r="J139" i="3"/>
  <c r="H139" i="3"/>
  <c r="J138" i="3"/>
  <c r="H138" i="3"/>
  <c r="J137" i="3"/>
  <c r="H137" i="3"/>
  <c r="J136" i="3"/>
  <c r="H136" i="3"/>
  <c r="J135" i="3"/>
  <c r="H135" i="3"/>
  <c r="J134" i="3"/>
  <c r="H134" i="3"/>
  <c r="J133" i="3"/>
  <c r="H133" i="3"/>
  <c r="L132" i="3"/>
  <c r="J132" i="3"/>
  <c r="K132" i="3" s="1"/>
  <c r="M132" i="3" s="1"/>
  <c r="H132" i="3"/>
  <c r="K131" i="3"/>
  <c r="M131" i="3" s="1"/>
  <c r="J131" i="3"/>
  <c r="H131" i="3"/>
  <c r="K130" i="3"/>
  <c r="M130" i="3" s="1"/>
  <c r="J130" i="3"/>
  <c r="H130" i="3"/>
  <c r="J129" i="3"/>
  <c r="K129" i="3" s="1"/>
  <c r="M129" i="3" s="1"/>
  <c r="H129" i="3"/>
  <c r="L128" i="3"/>
  <c r="K128" i="3"/>
  <c r="M128" i="3" s="1"/>
  <c r="J128" i="3"/>
  <c r="H128" i="3"/>
  <c r="K127" i="3"/>
  <c r="M127" i="3" s="1"/>
  <c r="J127" i="3"/>
  <c r="H127" i="3"/>
  <c r="L126" i="3"/>
  <c r="J126" i="3"/>
  <c r="H126" i="3"/>
  <c r="K126" i="3" s="1"/>
  <c r="M126" i="3" s="1"/>
  <c r="J125" i="3"/>
  <c r="H125" i="3"/>
  <c r="K125" i="3" s="1"/>
  <c r="M125" i="3" s="1"/>
  <c r="J124" i="3"/>
  <c r="H124" i="3"/>
  <c r="K124" i="3" s="1"/>
  <c r="M124" i="3" s="1"/>
  <c r="K123" i="3"/>
  <c r="J123" i="3"/>
  <c r="H123" i="3"/>
  <c r="D123" i="3"/>
  <c r="M122" i="3"/>
  <c r="J122" i="3"/>
  <c r="H122" i="3"/>
  <c r="K122" i="3" s="1"/>
  <c r="L121" i="3"/>
  <c r="J121" i="3"/>
  <c r="H121" i="3"/>
  <c r="J120" i="3"/>
  <c r="H120" i="3"/>
  <c r="K120" i="3" s="1"/>
  <c r="M120" i="3" s="1"/>
  <c r="J119" i="3"/>
  <c r="H119" i="3"/>
  <c r="J118" i="3"/>
  <c r="H118" i="3"/>
  <c r="K118" i="3" s="1"/>
  <c r="M118" i="3" s="1"/>
  <c r="J117" i="3"/>
  <c r="H117" i="3"/>
  <c r="J116" i="3"/>
  <c r="H116" i="3"/>
  <c r="K116" i="3" s="1"/>
  <c r="M116" i="3" s="1"/>
  <c r="J115" i="3"/>
  <c r="H115" i="3"/>
  <c r="J114" i="3"/>
  <c r="H114" i="3"/>
  <c r="K114" i="3" s="1"/>
  <c r="M114" i="3" s="1"/>
  <c r="L113" i="3"/>
  <c r="J113" i="3"/>
  <c r="K113" i="3" s="1"/>
  <c r="M113" i="3" s="1"/>
  <c r="H113" i="3"/>
  <c r="K112" i="3"/>
  <c r="M112" i="3" s="1"/>
  <c r="J112" i="3"/>
  <c r="H112" i="3"/>
  <c r="K111" i="3"/>
  <c r="M111" i="3" s="1"/>
  <c r="J111" i="3"/>
  <c r="H111" i="3"/>
  <c r="L110" i="3"/>
  <c r="K110" i="3"/>
  <c r="M110" i="3" s="1"/>
  <c r="J110" i="3"/>
  <c r="H110" i="3"/>
  <c r="K109" i="3"/>
  <c r="M109" i="3" s="1"/>
  <c r="J109" i="3"/>
  <c r="H109" i="3"/>
  <c r="L108" i="3"/>
  <c r="K108" i="3"/>
  <c r="J108" i="3"/>
  <c r="H108" i="3"/>
  <c r="D108" i="3"/>
  <c r="M107" i="3"/>
  <c r="J107" i="3"/>
  <c r="H107" i="3"/>
  <c r="K107" i="3" s="1"/>
  <c r="L106" i="3"/>
  <c r="J106" i="3"/>
  <c r="H106" i="3"/>
  <c r="J105" i="3"/>
  <c r="H105" i="3"/>
  <c r="K105" i="3" s="1"/>
  <c r="M105" i="3" s="1"/>
  <c r="J104" i="3"/>
  <c r="H104" i="3"/>
  <c r="J103" i="3"/>
  <c r="H103" i="3"/>
  <c r="K103" i="3" s="1"/>
  <c r="M103" i="3" s="1"/>
  <c r="L102" i="3"/>
  <c r="J102" i="3"/>
  <c r="K102" i="3" s="1"/>
  <c r="M102" i="3" s="1"/>
  <c r="H102" i="3"/>
  <c r="K101" i="3"/>
  <c r="M101" i="3" s="1"/>
  <c r="J101" i="3"/>
  <c r="H101" i="3"/>
  <c r="K100" i="3"/>
  <c r="M100" i="3" s="1"/>
  <c r="J100" i="3"/>
  <c r="H100" i="3"/>
  <c r="K99" i="3"/>
  <c r="M99" i="3" s="1"/>
  <c r="J99" i="3"/>
  <c r="H99" i="3"/>
  <c r="J98" i="3"/>
  <c r="K98" i="3" s="1"/>
  <c r="M98" i="3" s="1"/>
  <c r="H98" i="3"/>
  <c r="L97" i="3"/>
  <c r="K97" i="3"/>
  <c r="M97" i="3" s="1"/>
  <c r="J97" i="3"/>
  <c r="H97" i="3"/>
  <c r="M96" i="3"/>
  <c r="K96" i="3"/>
  <c r="J96" i="3"/>
  <c r="H96" i="3"/>
  <c r="M95" i="3"/>
  <c r="K95" i="3"/>
  <c r="J95" i="3"/>
  <c r="H95" i="3"/>
  <c r="M94" i="3"/>
  <c r="K94" i="3"/>
  <c r="J94" i="3"/>
  <c r="H94" i="3"/>
  <c r="M93" i="3"/>
  <c r="K93" i="3"/>
  <c r="J93" i="3"/>
  <c r="H93" i="3"/>
  <c r="M92" i="3"/>
  <c r="K92" i="3"/>
  <c r="J92" i="3"/>
  <c r="H92" i="3"/>
  <c r="M91" i="3"/>
  <c r="K91" i="3"/>
  <c r="J91" i="3"/>
  <c r="H91" i="3"/>
  <c r="M90" i="3"/>
  <c r="K90" i="3"/>
  <c r="J90" i="3"/>
  <c r="H90" i="3"/>
  <c r="M89" i="3"/>
  <c r="K89" i="3"/>
  <c r="J89" i="3"/>
  <c r="H89" i="3"/>
  <c r="M88" i="3"/>
  <c r="K88" i="3"/>
  <c r="J88" i="3"/>
  <c r="H88" i="3"/>
  <c r="M87" i="3"/>
  <c r="K87" i="3"/>
  <c r="J87" i="3"/>
  <c r="H87" i="3"/>
  <c r="M86" i="3"/>
  <c r="K86" i="3"/>
  <c r="J86" i="3"/>
  <c r="H86" i="3"/>
  <c r="M85" i="3"/>
  <c r="K85" i="3"/>
  <c r="J85" i="3"/>
  <c r="H85" i="3"/>
  <c r="M84" i="3"/>
  <c r="K84" i="3"/>
  <c r="J84" i="3"/>
  <c r="H84" i="3"/>
  <c r="M83" i="3"/>
  <c r="K83" i="3"/>
  <c r="J83" i="3"/>
  <c r="H83" i="3"/>
  <c r="M82" i="3"/>
  <c r="K82" i="3"/>
  <c r="J82" i="3"/>
  <c r="H82" i="3"/>
  <c r="M81" i="3"/>
  <c r="K81" i="3"/>
  <c r="J81" i="3"/>
  <c r="H81" i="3"/>
  <c r="M80" i="3"/>
  <c r="K80" i="3"/>
  <c r="J80" i="3"/>
  <c r="H80" i="3"/>
  <c r="M79" i="3"/>
  <c r="K79" i="3"/>
  <c r="J79" i="3"/>
  <c r="H79" i="3"/>
  <c r="M78" i="3"/>
  <c r="K78" i="3"/>
  <c r="J78" i="3"/>
  <c r="H78" i="3"/>
  <c r="G78" i="3"/>
  <c r="G154" i="3" s="1"/>
  <c r="J77" i="3"/>
  <c r="H77" i="3"/>
  <c r="K77" i="3" s="1"/>
  <c r="M77" i="3" s="1"/>
  <c r="J76" i="3"/>
  <c r="H76" i="3"/>
  <c r="K76" i="3" s="1"/>
  <c r="M76" i="3" s="1"/>
  <c r="M75" i="3"/>
  <c r="J75" i="3"/>
  <c r="H75" i="3"/>
  <c r="K75" i="3" s="1"/>
  <c r="M74" i="3"/>
  <c r="J74" i="3"/>
  <c r="H74" i="3"/>
  <c r="K74" i="3" s="1"/>
  <c r="L73" i="3"/>
  <c r="J73" i="3"/>
  <c r="H73" i="3"/>
  <c r="J72" i="3"/>
  <c r="H72" i="3"/>
  <c r="K72" i="3" s="1"/>
  <c r="M72" i="3" s="1"/>
  <c r="J71" i="3"/>
  <c r="H71" i="3"/>
  <c r="J70" i="3"/>
  <c r="H70" i="3"/>
  <c r="K70" i="3" s="1"/>
  <c r="M70" i="3" s="1"/>
  <c r="J69" i="3"/>
  <c r="H69" i="3"/>
  <c r="J68" i="3"/>
  <c r="H68" i="3"/>
  <c r="K68" i="3" s="1"/>
  <c r="M68" i="3" s="1"/>
  <c r="J67" i="3"/>
  <c r="H67" i="3"/>
  <c r="J66" i="3"/>
  <c r="H66" i="3"/>
  <c r="K66" i="3" s="1"/>
  <c r="M66" i="3" s="1"/>
  <c r="J65" i="3"/>
  <c r="H65" i="3"/>
  <c r="J64" i="3"/>
  <c r="H64" i="3"/>
  <c r="K64" i="3" s="1"/>
  <c r="M64" i="3" s="1"/>
  <c r="J63" i="3"/>
  <c r="H63" i="3"/>
  <c r="J62" i="3"/>
  <c r="H62" i="3"/>
  <c r="K62" i="3" s="1"/>
  <c r="M62" i="3" s="1"/>
  <c r="J61" i="3"/>
  <c r="H61" i="3"/>
  <c r="J60" i="3"/>
  <c r="H60" i="3"/>
  <c r="K60" i="3" s="1"/>
  <c r="M60" i="3" s="1"/>
  <c r="J59" i="3"/>
  <c r="H59" i="3"/>
  <c r="J58" i="3"/>
  <c r="H58" i="3"/>
  <c r="K58" i="3" s="1"/>
  <c r="M58" i="3" s="1"/>
  <c r="J57" i="3"/>
  <c r="H57" i="3"/>
  <c r="J56" i="3"/>
  <c r="H56" i="3"/>
  <c r="K56" i="3" s="1"/>
  <c r="M56" i="3" s="1"/>
  <c r="J55" i="3"/>
  <c r="H55" i="3"/>
  <c r="L54" i="3"/>
  <c r="K54" i="3"/>
  <c r="M54" i="3" s="1"/>
  <c r="J54" i="3"/>
  <c r="H54" i="3"/>
  <c r="J53" i="3"/>
  <c r="K53" i="3" s="1"/>
  <c r="M53" i="3" s="1"/>
  <c r="H53" i="3"/>
  <c r="L52" i="3"/>
  <c r="K52" i="3"/>
  <c r="M52" i="3" s="1"/>
  <c r="J52" i="3"/>
  <c r="H52" i="3"/>
  <c r="J51" i="3"/>
  <c r="H51" i="3"/>
  <c r="K51" i="3" s="1"/>
  <c r="M51" i="3" s="1"/>
  <c r="J50" i="3"/>
  <c r="H50" i="3"/>
  <c r="K50" i="3" s="1"/>
  <c r="M50" i="3" s="1"/>
  <c r="J49" i="3"/>
  <c r="H49" i="3"/>
  <c r="K49" i="3" s="1"/>
  <c r="M49" i="3" s="1"/>
  <c r="J48" i="3"/>
  <c r="H48" i="3"/>
  <c r="K48" i="3" s="1"/>
  <c r="M48" i="3" s="1"/>
  <c r="J47" i="3"/>
  <c r="H47" i="3"/>
  <c r="K47" i="3" s="1"/>
  <c r="M47" i="3" s="1"/>
  <c r="J46" i="3"/>
  <c r="H46" i="3"/>
  <c r="K46" i="3" s="1"/>
  <c r="M46" i="3" s="1"/>
  <c r="J45" i="3"/>
  <c r="H45" i="3"/>
  <c r="K45" i="3" s="1"/>
  <c r="M45" i="3" s="1"/>
  <c r="J44" i="3"/>
  <c r="H44" i="3"/>
  <c r="K44" i="3" s="1"/>
  <c r="M44" i="3" s="1"/>
  <c r="J43" i="3"/>
  <c r="H43" i="3"/>
  <c r="K43" i="3" s="1"/>
  <c r="M43" i="3" s="1"/>
  <c r="L42" i="3"/>
  <c r="J42" i="3"/>
  <c r="H42" i="3"/>
  <c r="K42" i="3" s="1"/>
  <c r="D42" i="3"/>
  <c r="J41" i="3"/>
  <c r="H41" i="3"/>
  <c r="J40" i="3"/>
  <c r="H40" i="3"/>
  <c r="K40" i="3" s="1"/>
  <c r="M40" i="3" s="1"/>
  <c r="K39" i="3"/>
  <c r="J39" i="3"/>
  <c r="H39" i="3"/>
  <c r="D39" i="3"/>
  <c r="J38" i="3"/>
  <c r="H38" i="3"/>
  <c r="J37" i="3"/>
  <c r="H37" i="3"/>
  <c r="J36" i="3"/>
  <c r="H36" i="3"/>
  <c r="K36" i="3" s="1"/>
  <c r="M36" i="3" s="1"/>
  <c r="J35" i="3"/>
  <c r="H35" i="3"/>
  <c r="K35" i="3" s="1"/>
  <c r="M35" i="3" s="1"/>
  <c r="J34" i="3"/>
  <c r="H34" i="3"/>
  <c r="J33" i="3"/>
  <c r="H33" i="3"/>
  <c r="J32" i="3"/>
  <c r="H32" i="3"/>
  <c r="J31" i="3"/>
  <c r="H31" i="3"/>
  <c r="K31" i="3" s="1"/>
  <c r="M31" i="3" s="1"/>
  <c r="J30" i="3"/>
  <c r="H30" i="3"/>
  <c r="M29" i="3"/>
  <c r="L29" i="3"/>
  <c r="J29" i="3"/>
  <c r="H29" i="3"/>
  <c r="K29" i="3" s="1"/>
  <c r="K28" i="3"/>
  <c r="M28" i="3" s="1"/>
  <c r="J28" i="3"/>
  <c r="H28" i="3"/>
  <c r="J27" i="3"/>
  <c r="K27" i="3" s="1"/>
  <c r="M27" i="3" s="1"/>
  <c r="H27" i="3"/>
  <c r="J26" i="3"/>
  <c r="H26" i="3"/>
  <c r="J25" i="3"/>
  <c r="H25" i="3"/>
  <c r="K25" i="3" s="1"/>
  <c r="M25" i="3" s="1"/>
  <c r="J24" i="3"/>
  <c r="H24" i="3"/>
  <c r="K24" i="3" s="1"/>
  <c r="D24" i="3"/>
  <c r="J23" i="3"/>
  <c r="H23" i="3"/>
  <c r="L22" i="3"/>
  <c r="J22" i="3"/>
  <c r="K22" i="3" s="1"/>
  <c r="M22" i="3" s="1"/>
  <c r="H22" i="3"/>
  <c r="J21" i="3"/>
  <c r="K21" i="3" s="1"/>
  <c r="M21" i="3" s="1"/>
  <c r="H21" i="3"/>
  <c r="K20" i="3"/>
  <c r="M20" i="3" s="1"/>
  <c r="J20" i="3"/>
  <c r="H20" i="3"/>
  <c r="K19" i="3"/>
  <c r="M19" i="3" s="1"/>
  <c r="J19" i="3"/>
  <c r="H19" i="3"/>
  <c r="J18" i="3"/>
  <c r="K18" i="3" s="1"/>
  <c r="M18" i="3" s="1"/>
  <c r="H18" i="3"/>
  <c r="J17" i="3"/>
  <c r="K17" i="3" s="1"/>
  <c r="M17" i="3" s="1"/>
  <c r="H17" i="3"/>
  <c r="K16" i="3"/>
  <c r="M16" i="3" s="1"/>
  <c r="J16" i="3"/>
  <c r="H16" i="3"/>
  <c r="K15" i="3"/>
  <c r="M15" i="3" s="1"/>
  <c r="J15" i="3"/>
  <c r="H15" i="3"/>
  <c r="J14" i="3"/>
  <c r="K14" i="3" s="1"/>
  <c r="M14" i="3" s="1"/>
  <c r="H14" i="3"/>
  <c r="J13" i="3"/>
  <c r="K13" i="3" s="1"/>
  <c r="M13" i="3" s="1"/>
  <c r="H13" i="3"/>
  <c r="K12" i="3"/>
  <c r="M12" i="3" s="1"/>
  <c r="J12" i="3"/>
  <c r="H12" i="3"/>
  <c r="K11" i="3"/>
  <c r="M11" i="3" s="1"/>
  <c r="J11" i="3"/>
  <c r="H11" i="3"/>
  <c r="L10" i="3"/>
  <c r="K10" i="3"/>
  <c r="M10" i="3" s="1"/>
  <c r="J10" i="3"/>
  <c r="H10" i="3"/>
  <c r="I88" i="2"/>
  <c r="J87" i="2"/>
  <c r="L87" i="2" s="1"/>
  <c r="I87" i="2"/>
  <c r="G87" i="2"/>
  <c r="K86" i="2"/>
  <c r="J86" i="2"/>
  <c r="L86" i="2" s="1"/>
  <c r="I86" i="2"/>
  <c r="G86" i="2"/>
  <c r="L85" i="2"/>
  <c r="K85" i="2"/>
  <c r="K88" i="2" s="1"/>
  <c r="I85" i="2"/>
  <c r="G85" i="2"/>
  <c r="J85" i="2" s="1"/>
  <c r="K84" i="2"/>
  <c r="I84" i="2"/>
  <c r="G84" i="2"/>
  <c r="E84" i="2"/>
  <c r="J83" i="2"/>
  <c r="I83" i="2"/>
  <c r="H83" i="2"/>
  <c r="F83" i="2"/>
  <c r="G83" i="2" s="1"/>
  <c r="E83" i="2"/>
  <c r="J82" i="2"/>
  <c r="L82" i="2" s="1"/>
  <c r="I82" i="2"/>
  <c r="G82" i="2"/>
  <c r="K82" i="2" s="1"/>
  <c r="J81" i="2"/>
  <c r="L81" i="2" s="1"/>
  <c r="I81" i="2"/>
  <c r="G81" i="2"/>
  <c r="K80" i="2"/>
  <c r="J80" i="2"/>
  <c r="L80" i="2" s="1"/>
  <c r="I80" i="2"/>
  <c r="G80" i="2"/>
  <c r="J79" i="2"/>
  <c r="L79" i="2" s="1"/>
  <c r="I79" i="2"/>
  <c r="G79" i="2"/>
  <c r="K78" i="2"/>
  <c r="I78" i="2"/>
  <c r="G78" i="2"/>
  <c r="J78" i="2" s="1"/>
  <c r="L78" i="2" s="1"/>
  <c r="I77" i="2"/>
  <c r="G77" i="2"/>
  <c r="J77" i="2" s="1"/>
  <c r="L77" i="2" s="1"/>
  <c r="L76" i="2"/>
  <c r="I76" i="2"/>
  <c r="G76" i="2"/>
  <c r="J76" i="2" s="1"/>
  <c r="I75" i="2"/>
  <c r="G75" i="2"/>
  <c r="J74" i="2"/>
  <c r="L74" i="2" s="1"/>
  <c r="I74" i="2"/>
  <c r="G74" i="2"/>
  <c r="K74" i="2" s="1"/>
  <c r="I73" i="2"/>
  <c r="J73" i="2" s="1"/>
  <c r="L73" i="2" s="1"/>
  <c r="G73" i="2"/>
  <c r="I72" i="2"/>
  <c r="G72" i="2"/>
  <c r="J72" i="2" s="1"/>
  <c r="L72" i="2" s="1"/>
  <c r="K71" i="2"/>
  <c r="I71" i="2"/>
  <c r="J71" i="2" s="1"/>
  <c r="L71" i="2" s="1"/>
  <c r="G71" i="2"/>
  <c r="I70" i="2"/>
  <c r="J70" i="2" s="1"/>
  <c r="L70" i="2" s="1"/>
  <c r="G70" i="2"/>
  <c r="J69" i="2"/>
  <c r="L69" i="2" s="1"/>
  <c r="I69" i="2"/>
  <c r="G69" i="2"/>
  <c r="K69" i="2" s="1"/>
  <c r="J68" i="2"/>
  <c r="L68" i="2" s="1"/>
  <c r="I68" i="2"/>
  <c r="G68" i="2"/>
  <c r="K67" i="2"/>
  <c r="I67" i="2"/>
  <c r="G67" i="2"/>
  <c r="I66" i="2"/>
  <c r="J66" i="2" s="1"/>
  <c r="L66" i="2" s="1"/>
  <c r="G66" i="2"/>
  <c r="K66" i="2" s="1"/>
  <c r="K65" i="2"/>
  <c r="I65" i="2"/>
  <c r="J65" i="2" s="1"/>
  <c r="L65" i="2" s="1"/>
  <c r="G65" i="2"/>
  <c r="K64" i="2"/>
  <c r="J64" i="2"/>
  <c r="L64" i="2" s="1"/>
  <c r="I64" i="2"/>
  <c r="G64" i="2"/>
  <c r="K63" i="2"/>
  <c r="I63" i="2"/>
  <c r="G63" i="2"/>
  <c r="J62" i="2"/>
  <c r="L62" i="2" s="1"/>
  <c r="I62" i="2"/>
  <c r="G62" i="2"/>
  <c r="K62" i="2" s="1"/>
  <c r="K61" i="2"/>
  <c r="J61" i="2"/>
  <c r="L61" i="2" s="1"/>
  <c r="I61" i="2"/>
  <c r="G61" i="2"/>
  <c r="K60" i="2"/>
  <c r="I60" i="2"/>
  <c r="G60" i="2"/>
  <c r="J60" i="2" s="1"/>
  <c r="L60" i="2" s="1"/>
  <c r="L59" i="2"/>
  <c r="I59" i="2"/>
  <c r="G59" i="2"/>
  <c r="J59" i="2" s="1"/>
  <c r="I58" i="2"/>
  <c r="G58" i="2"/>
  <c r="K58" i="2" s="1"/>
  <c r="I57" i="2"/>
  <c r="G57" i="2"/>
  <c r="K57" i="2" s="1"/>
  <c r="I56" i="2"/>
  <c r="J56" i="2" s="1"/>
  <c r="L56" i="2" s="1"/>
  <c r="G56" i="2"/>
  <c r="K56" i="2" s="1"/>
  <c r="K55" i="2"/>
  <c r="J55" i="2"/>
  <c r="L55" i="2" s="1"/>
  <c r="I55" i="2"/>
  <c r="G55" i="2"/>
  <c r="K54" i="2"/>
  <c r="I54" i="2"/>
  <c r="G54" i="2"/>
  <c r="J54" i="2" s="1"/>
  <c r="L54" i="2" s="1"/>
  <c r="I53" i="2"/>
  <c r="G53" i="2"/>
  <c r="K53" i="2" s="1"/>
  <c r="I52" i="2"/>
  <c r="J52" i="2" s="1"/>
  <c r="L52" i="2" s="1"/>
  <c r="G52" i="2"/>
  <c r="K52" i="2" s="1"/>
  <c r="K51" i="2"/>
  <c r="J51" i="2"/>
  <c r="L51" i="2" s="1"/>
  <c r="I51" i="2"/>
  <c r="G51" i="2"/>
  <c r="K50" i="2"/>
  <c r="I50" i="2"/>
  <c r="G50" i="2"/>
  <c r="J50" i="2" s="1"/>
  <c r="L50" i="2" s="1"/>
  <c r="I49" i="2"/>
  <c r="G49" i="2"/>
  <c r="K49" i="2" s="1"/>
  <c r="I48" i="2"/>
  <c r="J48" i="2" s="1"/>
  <c r="L48" i="2" s="1"/>
  <c r="G48" i="2"/>
  <c r="K48" i="2" s="1"/>
  <c r="K47" i="2"/>
  <c r="J47" i="2"/>
  <c r="L47" i="2" s="1"/>
  <c r="I47" i="2"/>
  <c r="G47" i="2"/>
  <c r="K46" i="2"/>
  <c r="I46" i="2"/>
  <c r="G46" i="2"/>
  <c r="J46" i="2" s="1"/>
  <c r="L46" i="2" s="1"/>
  <c r="I45" i="2"/>
  <c r="G45" i="2"/>
  <c r="K45" i="2" s="1"/>
  <c r="I44" i="2"/>
  <c r="J44" i="2" s="1"/>
  <c r="L44" i="2" s="1"/>
  <c r="G44" i="2"/>
  <c r="K44" i="2" s="1"/>
  <c r="K43" i="2"/>
  <c r="J43" i="2"/>
  <c r="L43" i="2" s="1"/>
  <c r="I43" i="2"/>
  <c r="G43" i="2"/>
  <c r="J42" i="2"/>
  <c r="L42" i="2" s="1"/>
  <c r="I42" i="2"/>
  <c r="G42" i="2"/>
  <c r="J41" i="2"/>
  <c r="L41" i="2" s="1"/>
  <c r="I41" i="2"/>
  <c r="G41" i="2"/>
  <c r="K40" i="2"/>
  <c r="I40" i="2"/>
  <c r="G40" i="2"/>
  <c r="J40" i="2" s="1"/>
  <c r="L40" i="2" s="1"/>
  <c r="I39" i="2"/>
  <c r="G39" i="2"/>
  <c r="K39" i="2" s="1"/>
  <c r="I38" i="2"/>
  <c r="J38" i="2" s="1"/>
  <c r="L38" i="2" s="1"/>
  <c r="G38" i="2"/>
  <c r="K38" i="2" s="1"/>
  <c r="I37" i="2"/>
  <c r="J37" i="2" s="1"/>
  <c r="L37" i="2" s="1"/>
  <c r="G37" i="2"/>
  <c r="K36" i="2"/>
  <c r="J36" i="2"/>
  <c r="L36" i="2" s="1"/>
  <c r="I36" i="2"/>
  <c r="G36" i="2"/>
  <c r="J35" i="2"/>
  <c r="L35" i="2" s="1"/>
  <c r="I35" i="2"/>
  <c r="G35" i="2"/>
  <c r="K34" i="2"/>
  <c r="I34" i="2"/>
  <c r="G34" i="2"/>
  <c r="J34" i="2" s="1"/>
  <c r="L34" i="2" s="1"/>
  <c r="I33" i="2"/>
  <c r="G33" i="2"/>
  <c r="J33" i="2" s="1"/>
  <c r="L33" i="2" s="1"/>
  <c r="I32" i="2"/>
  <c r="G32" i="2"/>
  <c r="K32" i="2" s="1"/>
  <c r="I31" i="2"/>
  <c r="G31" i="2"/>
  <c r="J31" i="2" s="1"/>
  <c r="L31" i="2" s="1"/>
  <c r="I30" i="2"/>
  <c r="J30" i="2" s="1"/>
  <c r="L30" i="2" s="1"/>
  <c r="G30" i="2"/>
  <c r="K30" i="2" s="1"/>
  <c r="I29" i="2"/>
  <c r="J29" i="2" s="1"/>
  <c r="L29" i="2" s="1"/>
  <c r="G29" i="2"/>
  <c r="K28" i="2"/>
  <c r="J28" i="2"/>
  <c r="L28" i="2" s="1"/>
  <c r="I28" i="2"/>
  <c r="G28" i="2"/>
  <c r="J27" i="2"/>
  <c r="L27" i="2" s="1"/>
  <c r="I27" i="2"/>
  <c r="G27" i="2"/>
  <c r="K26" i="2"/>
  <c r="I26" i="2"/>
  <c r="G26" i="2"/>
  <c r="J26" i="2" s="1"/>
  <c r="L26" i="2" s="1"/>
  <c r="I25" i="2"/>
  <c r="G25" i="2"/>
  <c r="J25" i="2" s="1"/>
  <c r="L25" i="2" s="1"/>
  <c r="I24" i="2"/>
  <c r="G24" i="2"/>
  <c r="K24" i="2" s="1"/>
  <c r="I23" i="2"/>
  <c r="G23" i="2"/>
  <c r="J23" i="2" s="1"/>
  <c r="L23" i="2" s="1"/>
  <c r="I22" i="2"/>
  <c r="J22" i="2" s="1"/>
  <c r="L22" i="2" s="1"/>
  <c r="G22" i="2"/>
  <c r="F22" i="2"/>
  <c r="K22" i="2" s="1"/>
  <c r="J21" i="2"/>
  <c r="L21" i="2" s="1"/>
  <c r="I21" i="2"/>
  <c r="G21" i="2"/>
  <c r="J20" i="2"/>
  <c r="L20" i="2" s="1"/>
  <c r="I20" i="2"/>
  <c r="G20" i="2"/>
  <c r="J19" i="2"/>
  <c r="L19" i="2" s="1"/>
  <c r="I19" i="2"/>
  <c r="G19" i="2"/>
  <c r="K18" i="2"/>
  <c r="I18" i="2"/>
  <c r="G18" i="2"/>
  <c r="J18" i="2" s="1"/>
  <c r="L18" i="2" s="1"/>
  <c r="I17" i="2"/>
  <c r="G17" i="2"/>
  <c r="K17" i="2" s="1"/>
  <c r="I16" i="2"/>
  <c r="G16" i="2"/>
  <c r="J16" i="2" s="1"/>
  <c r="L16" i="2" s="1"/>
  <c r="I15" i="2"/>
  <c r="J15" i="2" s="1"/>
  <c r="L15" i="2" s="1"/>
  <c r="G15" i="2"/>
  <c r="K15" i="2" s="1"/>
  <c r="I14" i="2"/>
  <c r="J14" i="2" s="1"/>
  <c r="L14" i="2" s="1"/>
  <c r="G14" i="2"/>
  <c r="K13" i="2"/>
  <c r="J13" i="2"/>
  <c r="L13" i="2" s="1"/>
  <c r="I13" i="2"/>
  <c r="G13" i="2"/>
  <c r="J12" i="2"/>
  <c r="L12" i="2" s="1"/>
  <c r="I12" i="2"/>
  <c r="G12" i="2"/>
  <c r="K11" i="2"/>
  <c r="I11" i="2"/>
  <c r="G11" i="2"/>
  <c r="J11" i="2" s="1"/>
  <c r="L11" i="2" s="1"/>
  <c r="I10" i="2"/>
  <c r="G10" i="2"/>
  <c r="J10" i="2" s="1"/>
  <c r="L10" i="2" s="1"/>
  <c r="I9" i="2"/>
  <c r="G9" i="2"/>
  <c r="J9" i="2" s="1"/>
  <c r="L9" i="2" s="1"/>
  <c r="F9" i="2"/>
  <c r="K9" i="2" s="1"/>
  <c r="E9" i="2"/>
  <c r="E24" i="1"/>
  <c r="D24" i="1" s="1"/>
  <c r="F24" i="1" s="1"/>
  <c r="C24" i="1"/>
  <c r="E23" i="1"/>
  <c r="D23" i="1" s="1"/>
  <c r="F23" i="1" s="1"/>
  <c r="C23" i="1"/>
  <c r="C25" i="1" s="1"/>
  <c r="E21" i="1"/>
  <c r="D21" i="1" s="1"/>
  <c r="D20" i="1"/>
  <c r="F20" i="1" s="1"/>
  <c r="F19" i="1"/>
  <c r="D19" i="1"/>
  <c r="D18" i="1"/>
  <c r="F18" i="1" s="1"/>
  <c r="F16" i="1"/>
  <c r="C16" i="1"/>
  <c r="F15" i="1"/>
  <c r="F14" i="1"/>
  <c r="C14" i="1"/>
  <c r="C13" i="1"/>
  <c r="F13" i="1" s="1"/>
  <c r="F12" i="1"/>
  <c r="C12" i="1"/>
  <c r="C21" i="1" s="1"/>
  <c r="F21" i="1" s="1"/>
  <c r="F9" i="1"/>
  <c r="D6" i="1"/>
  <c r="F6" i="1" s="1"/>
  <c r="F5" i="1"/>
  <c r="D5" i="1"/>
  <c r="D4" i="1"/>
  <c r="F4" i="1" s="1"/>
  <c r="F3" i="1"/>
  <c r="D3" i="1"/>
  <c r="E25" i="1" l="1"/>
  <c r="D25" i="1" s="1"/>
  <c r="F25" i="1" s="1"/>
  <c r="E88" i="2"/>
  <c r="L88" i="2" s="1"/>
  <c r="L83" i="2"/>
  <c r="F88" i="2"/>
  <c r="G88" i="2" s="1"/>
  <c r="J88" i="2" s="1"/>
  <c r="M123" i="3"/>
  <c r="D3" i="4"/>
  <c r="F3" i="4"/>
  <c r="J17" i="2"/>
  <c r="L17" i="2" s="1"/>
  <c r="J24" i="2"/>
  <c r="L24" i="2" s="1"/>
  <c r="J32" i="2"/>
  <c r="L32" i="2" s="1"/>
  <c r="J39" i="2"/>
  <c r="L39" i="2" s="1"/>
  <c r="J45" i="2"/>
  <c r="L45" i="2" s="1"/>
  <c r="J49" i="2"/>
  <c r="L49" i="2" s="1"/>
  <c r="J53" i="2"/>
  <c r="L53" i="2" s="1"/>
  <c r="J57" i="2"/>
  <c r="L57" i="2" s="1"/>
  <c r="J63" i="2"/>
  <c r="L63" i="2" s="1"/>
  <c r="J75" i="2"/>
  <c r="L75" i="2" s="1"/>
  <c r="J84" i="2"/>
  <c r="L84" i="2" s="1"/>
  <c r="K26" i="3"/>
  <c r="M26" i="3" s="1"/>
  <c r="M108" i="3"/>
  <c r="K154" i="3"/>
  <c r="E40" i="4"/>
  <c r="D40" i="4" s="1"/>
  <c r="L154" i="3"/>
  <c r="M39" i="3"/>
  <c r="J58" i="2"/>
  <c r="L58" i="2" s="1"/>
  <c r="K59" i="2"/>
  <c r="J67" i="2"/>
  <c r="L67" i="2" s="1"/>
  <c r="K76" i="2"/>
  <c r="K23" i="3"/>
  <c r="M23" i="3" s="1"/>
  <c r="K32" i="3"/>
  <c r="M32" i="3" s="1"/>
  <c r="K41" i="3"/>
  <c r="M41" i="3" s="1"/>
  <c r="K133" i="3"/>
  <c r="M133" i="3" s="1"/>
  <c r="K135" i="3"/>
  <c r="M135" i="3" s="1"/>
  <c r="K137" i="3"/>
  <c r="M137" i="3" s="1"/>
  <c r="K139" i="3"/>
  <c r="M139" i="3" s="1"/>
  <c r="K141" i="3"/>
  <c r="M141" i="3" s="1"/>
  <c r="K143" i="3"/>
  <c r="M143" i="3" s="1"/>
  <c r="K145" i="3"/>
  <c r="M145" i="3" s="1"/>
  <c r="C9" i="4"/>
  <c r="F6" i="4"/>
  <c r="E9" i="4"/>
  <c r="D9" i="4" s="1"/>
  <c r="E21" i="4"/>
  <c r="D21" i="4" s="1"/>
  <c r="F23" i="4"/>
  <c r="F27" i="4"/>
  <c r="C39" i="4"/>
  <c r="F39" i="4" s="1"/>
  <c r="K30" i="3"/>
  <c r="M30" i="3" s="1"/>
  <c r="K34" i="3"/>
  <c r="M34" i="3" s="1"/>
  <c r="K38" i="3"/>
  <c r="M38" i="3" s="1"/>
  <c r="K104" i="3"/>
  <c r="M104" i="3" s="1"/>
  <c r="K106" i="3"/>
  <c r="M106" i="3" s="1"/>
  <c r="K115" i="3"/>
  <c r="M115" i="3" s="1"/>
  <c r="K117" i="3"/>
  <c r="M117" i="3" s="1"/>
  <c r="K119" i="3"/>
  <c r="M119" i="3" s="1"/>
  <c r="K121" i="3"/>
  <c r="M121" i="3" s="1"/>
  <c r="K134" i="3"/>
  <c r="M134" i="3" s="1"/>
  <c r="K136" i="3"/>
  <c r="M136" i="3" s="1"/>
  <c r="K138" i="3"/>
  <c r="M138" i="3" s="1"/>
  <c r="K140" i="3"/>
  <c r="M140" i="3" s="1"/>
  <c r="K142" i="3"/>
  <c r="M142" i="3" s="1"/>
  <c r="K144" i="3"/>
  <c r="M144" i="3" s="1"/>
  <c r="M146" i="3"/>
  <c r="F7" i="4"/>
  <c r="F15" i="4"/>
  <c r="F35" i="4"/>
  <c r="K33" i="3"/>
  <c r="M33" i="3" s="1"/>
  <c r="K37" i="3"/>
  <c r="M37" i="3" s="1"/>
  <c r="M42" i="3"/>
  <c r="K55" i="3"/>
  <c r="M55" i="3" s="1"/>
  <c r="K57" i="3"/>
  <c r="M57" i="3" s="1"/>
  <c r="K59" i="3"/>
  <c r="M59" i="3" s="1"/>
  <c r="K61" i="3"/>
  <c r="M61" i="3" s="1"/>
  <c r="K63" i="3"/>
  <c r="M63" i="3" s="1"/>
  <c r="K65" i="3"/>
  <c r="M65" i="3" s="1"/>
  <c r="K67" i="3"/>
  <c r="M67" i="3" s="1"/>
  <c r="K69" i="3"/>
  <c r="M69" i="3" s="1"/>
  <c r="K71" i="3"/>
  <c r="M71" i="3" s="1"/>
  <c r="K73" i="3"/>
  <c r="M73" i="3" s="1"/>
  <c r="F14" i="4"/>
  <c r="C21" i="4"/>
  <c r="F21" i="4" s="1"/>
  <c r="F29" i="4"/>
  <c r="D154" i="3"/>
  <c r="M154" i="3" s="1"/>
  <c r="M24" i="3"/>
  <c r="F9" i="4" l="1"/>
  <c r="C43" i="4"/>
  <c r="F43" i="4" s="1"/>
</calcChain>
</file>

<file path=xl/sharedStrings.xml><?xml version="1.0" encoding="utf-8"?>
<sst xmlns="http://schemas.openxmlformats.org/spreadsheetml/2006/main" count="418" uniqueCount="369">
  <si>
    <t>KEBBI STATE GOVERNMENT
2019 REVENUE AND EXPENDITURES
GENERAL SUMMARY</t>
  </si>
  <si>
    <t>MINISTRY OF BUDGET AND ECONOMIC PLANNING
3RD QUARTER BUDGET PERFORMACE
JULY-SEPTEMBER 2019</t>
  </si>
  <si>
    <t>ESTIMATE 2019</t>
  </si>
  <si>
    <t>ACTUAL JUL-SEPT 
2019</t>
  </si>
  <si>
    <t>CUMM JAN-SEPT 2019</t>
  </si>
  <si>
    <t>BALANCE</t>
  </si>
  <si>
    <t>INTERNALLY GENERATED REVENUE</t>
  </si>
  <si>
    <t>STATUTORY ALLOCATION</t>
  </si>
  <si>
    <t>VALUE ADDED TAX</t>
  </si>
  <si>
    <t>OPENING BANK BALANCE/TRANSFER FROM PUBLIC FUNDS</t>
  </si>
  <si>
    <t>INTERNAL LOANS</t>
  </si>
  <si>
    <t xml:space="preserve">   </t>
  </si>
  <si>
    <t>CBN /UBA Commercial Agricultural Loan</t>
  </si>
  <si>
    <t>a) CBN/AADS/Intervention</t>
  </si>
  <si>
    <t>b) CBN Personnel Salary Loan</t>
  </si>
  <si>
    <t>e) Budget Support Facility</t>
  </si>
  <si>
    <t>f) CBN Small Medium Entr. Dev. Fund (MSMEDF)</t>
  </si>
  <si>
    <t>Commercial Bank Loan for Solid Mineral Sector</t>
  </si>
  <si>
    <t>Bank Loan for Hotels Rehabilitation</t>
  </si>
  <si>
    <t>BOI Real Sector Funds</t>
  </si>
  <si>
    <t xml:space="preserve">JAIZ Bank for Empowerment </t>
  </si>
  <si>
    <t>FGN Infrastructure Support Facility</t>
  </si>
  <si>
    <t>EXTERNAL LOANS (RAAMP etc)</t>
  </si>
  <si>
    <t>GRANTS</t>
  </si>
  <si>
    <t>MISCELLANEOUS</t>
  </si>
  <si>
    <t>TOTAL REVENUE</t>
  </si>
  <si>
    <t>EXPENDITURE</t>
  </si>
  <si>
    <t>Recurrent Expenditure</t>
  </si>
  <si>
    <t>Capital Expenditure</t>
  </si>
  <si>
    <t>TOTAL EXPENDITURE</t>
  </si>
  <si>
    <t>MINISTRY OF BUDGET AND ECONOMIC PLANING, BIRNIN KEBBI</t>
  </si>
  <si>
    <t>THIRD QUARTER BUDGET PERFORMANCE BY MDAs</t>
  </si>
  <si>
    <t>Ministries and Departments</t>
  </si>
  <si>
    <t>2019  BUDGET</t>
  </si>
  <si>
    <t>Approved</t>
  </si>
  <si>
    <t>Actual Exp Personnel Cost Jan-Sept</t>
  </si>
  <si>
    <t>Atual Exp Overhead Cost Jan-Sept</t>
  </si>
  <si>
    <t>Actual Jul-Sept</t>
  </si>
  <si>
    <t>Cumm Exp Jan-Sept</t>
  </si>
  <si>
    <t>Balance</t>
  </si>
  <si>
    <t>Estimates 2019</t>
  </si>
  <si>
    <t>412</t>
  </si>
  <si>
    <t>011100100100</t>
  </si>
  <si>
    <t>Government House</t>
  </si>
  <si>
    <t>A</t>
  </si>
  <si>
    <t>011100100200</t>
  </si>
  <si>
    <t>Deputy Governor's Office</t>
  </si>
  <si>
    <t>011101700100</t>
  </si>
  <si>
    <t>Cabinet Affairs Department</t>
  </si>
  <si>
    <t>B</t>
  </si>
  <si>
    <t>011101800100</t>
  </si>
  <si>
    <t>Special Services Deparment</t>
  </si>
  <si>
    <t>C</t>
  </si>
  <si>
    <t>011101300100</t>
  </si>
  <si>
    <t>Administration Department</t>
  </si>
  <si>
    <t>D</t>
  </si>
  <si>
    <t>055100100100</t>
  </si>
  <si>
    <t>Ministry of  Local Government</t>
  </si>
  <si>
    <t>and Chieftaincy Affairs</t>
  </si>
  <si>
    <t>E</t>
  </si>
  <si>
    <t>014000100200</t>
  </si>
  <si>
    <t>Local Govt. Audit</t>
  </si>
  <si>
    <t>F</t>
  </si>
  <si>
    <t>012500500100</t>
  </si>
  <si>
    <t>Establishment Training &amp; Pension</t>
  </si>
  <si>
    <t>G</t>
  </si>
  <si>
    <t>025300100100</t>
  </si>
  <si>
    <t>Ministry of Lands &amp; Housing</t>
  </si>
  <si>
    <t>H</t>
  </si>
  <si>
    <t>011111300100</t>
  </si>
  <si>
    <t>Directorate of Protocol</t>
  </si>
  <si>
    <t>414</t>
  </si>
  <si>
    <t>021500100100</t>
  </si>
  <si>
    <t>Ministry of Agriculture and Natural resources</t>
  </si>
  <si>
    <t>415</t>
  </si>
  <si>
    <t>022200100100</t>
  </si>
  <si>
    <t>Ministry of Commerce and Industry</t>
  </si>
  <si>
    <t>416</t>
  </si>
  <si>
    <t>051700100100</t>
  </si>
  <si>
    <t>Ministry of Education</t>
  </si>
  <si>
    <t>416B</t>
  </si>
  <si>
    <t>051900100100</t>
  </si>
  <si>
    <t>Min. of Higher Education.</t>
  </si>
  <si>
    <t>417A</t>
  </si>
  <si>
    <t>022000100100</t>
  </si>
  <si>
    <t>Ministry of Finance</t>
  </si>
  <si>
    <t>417B</t>
  </si>
  <si>
    <t>022000300100</t>
  </si>
  <si>
    <t>Ministry of Budget &amp; Economic</t>
  </si>
  <si>
    <t>Planning</t>
  </si>
  <si>
    <t>417C</t>
  </si>
  <si>
    <t>022000700100</t>
  </si>
  <si>
    <t>Accountant General's Office</t>
  </si>
  <si>
    <t>418</t>
  </si>
  <si>
    <t>052100100100</t>
  </si>
  <si>
    <t>Ministry of Health</t>
  </si>
  <si>
    <t>419</t>
  </si>
  <si>
    <t>012300100100</t>
  </si>
  <si>
    <t>Ministry of Information</t>
  </si>
  <si>
    <t>and Culture</t>
  </si>
  <si>
    <t>419B</t>
  </si>
  <si>
    <t>051300100100</t>
  </si>
  <si>
    <t>Ministry of Youths &amp; Sports</t>
  </si>
  <si>
    <t>420</t>
  </si>
  <si>
    <t>032600100100</t>
  </si>
  <si>
    <t>Ministry of Justice</t>
  </si>
  <si>
    <t>422</t>
  </si>
  <si>
    <t>023400100100</t>
  </si>
  <si>
    <t>Ministry of Works and Transport</t>
  </si>
  <si>
    <t>423</t>
  </si>
  <si>
    <t>025200100100</t>
  </si>
  <si>
    <t>Ministry of Water Resources</t>
  </si>
  <si>
    <t>and Rural Development</t>
  </si>
  <si>
    <t>424</t>
  </si>
  <si>
    <t>051400100100</t>
  </si>
  <si>
    <t xml:space="preserve">Ministry of Women Affairs </t>
  </si>
  <si>
    <t>and Social Development</t>
  </si>
  <si>
    <t>JUDICIARY:-</t>
  </si>
  <si>
    <t>425A</t>
  </si>
  <si>
    <t>032605100100</t>
  </si>
  <si>
    <t>High Court of Justice</t>
  </si>
  <si>
    <t>425C</t>
  </si>
  <si>
    <t>032605300100</t>
  </si>
  <si>
    <t>Sharia Court</t>
  </si>
  <si>
    <t>425D</t>
  </si>
  <si>
    <t>031801100100</t>
  </si>
  <si>
    <t>Judicial Service Commission</t>
  </si>
  <si>
    <t>426</t>
  </si>
  <si>
    <t>053500100100</t>
  </si>
  <si>
    <t>Ministry of Environment</t>
  </si>
  <si>
    <t>427</t>
  </si>
  <si>
    <t>011103700100</t>
  </si>
  <si>
    <t>Local Government Service</t>
  </si>
  <si>
    <t>Commission</t>
  </si>
  <si>
    <t>428</t>
  </si>
  <si>
    <t>014000100100</t>
  </si>
  <si>
    <t>Office of the Auditor General</t>
  </si>
  <si>
    <t>429</t>
  </si>
  <si>
    <t>014700100100</t>
  </si>
  <si>
    <t>Civil Service Commission</t>
  </si>
  <si>
    <t>429A</t>
  </si>
  <si>
    <t>025000100100</t>
  </si>
  <si>
    <t>Fiscal Responsibility Commission</t>
  </si>
  <si>
    <t>429B</t>
  </si>
  <si>
    <t>021600100100</t>
  </si>
  <si>
    <t>Ministry of Animal Health Husbandry and Fisheries</t>
  </si>
  <si>
    <t>023400200100</t>
  </si>
  <si>
    <t>Office of the Surveyor General</t>
  </si>
  <si>
    <t>TOTAL:-</t>
  </si>
  <si>
    <t>Consolidated Revenue Fund Charges</t>
  </si>
  <si>
    <t>Subvention</t>
  </si>
  <si>
    <t>Total</t>
  </si>
  <si>
    <t>KEBBI STATE 
2019 BUDGET
RECURRENT EXPENDITURES</t>
  </si>
  <si>
    <t>SUMMARY</t>
  </si>
  <si>
    <t>BOARDS/PARASTATALS</t>
  </si>
  <si>
    <t>Boards &amp; Parastatals</t>
  </si>
  <si>
    <t xml:space="preserve">ADMINISTRATIVE CODE </t>
  </si>
  <si>
    <t>Personnel Cost</t>
  </si>
  <si>
    <t>Overhead Cost</t>
  </si>
  <si>
    <t xml:space="preserve">Actual Exp Personel Cost January-June </t>
  </si>
  <si>
    <t xml:space="preserve">Actual Exp 
Overhead Cost
Jul-Sept </t>
  </si>
  <si>
    <t>Actual</t>
  </si>
  <si>
    <t>2019</t>
  </si>
  <si>
    <t>Jul-Sept</t>
  </si>
  <si>
    <t>1.</t>
  </si>
  <si>
    <t>025305300100</t>
  </si>
  <si>
    <t>K U D A</t>
  </si>
  <si>
    <t>2.</t>
  </si>
  <si>
    <t>012300400100</t>
  </si>
  <si>
    <t>Kebbi Radio</t>
  </si>
  <si>
    <t>3.</t>
  </si>
  <si>
    <t>051701900100</t>
  </si>
  <si>
    <t>College of Education Argungu</t>
  </si>
  <si>
    <t>4.</t>
  </si>
  <si>
    <t>051701800100</t>
  </si>
  <si>
    <t>State Polytechnic, Dakingari</t>
  </si>
  <si>
    <t>5.</t>
  </si>
  <si>
    <t>051705600100</t>
  </si>
  <si>
    <t>Kebbi State Scholarship Board</t>
  </si>
  <si>
    <t>6.</t>
  </si>
  <si>
    <t>011103800100</t>
  </si>
  <si>
    <t>Pilgrims Welfare Agency</t>
  </si>
  <si>
    <t>7.</t>
  </si>
  <si>
    <t>Hospital Management</t>
  </si>
  <si>
    <t>8.</t>
  </si>
  <si>
    <t>011102700100</t>
  </si>
  <si>
    <t>National Youth Service Corps</t>
  </si>
  <si>
    <t>(NYSC)</t>
  </si>
  <si>
    <t>9.</t>
  </si>
  <si>
    <t>023100300100</t>
  </si>
  <si>
    <t>Rural Electricity Board</t>
  </si>
  <si>
    <t>10.</t>
  </si>
  <si>
    <t>025210200100</t>
  </si>
  <si>
    <t>Water Board</t>
  </si>
  <si>
    <t>11.</t>
  </si>
  <si>
    <t>022000800100</t>
  </si>
  <si>
    <t>Board of Internal Revenue</t>
  </si>
  <si>
    <t>12.</t>
  </si>
  <si>
    <t>021502100100</t>
  </si>
  <si>
    <t>College of Agriculture Zuru</t>
  </si>
  <si>
    <t>13.</t>
  </si>
  <si>
    <t>051703100100</t>
  </si>
  <si>
    <t>Usman Danfodio University</t>
  </si>
  <si>
    <t>14.</t>
  </si>
  <si>
    <t>032600200100</t>
  </si>
  <si>
    <t>Law Reform Commission</t>
  </si>
  <si>
    <t>15.</t>
  </si>
  <si>
    <t>021510200100</t>
  </si>
  <si>
    <t>Kebbi Agric and Rural Deve-</t>
  </si>
  <si>
    <t>lopment Authority (KARDA)</t>
  </si>
  <si>
    <t>16.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</si>
  <si>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</si>
  <si>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</si>
  <si>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</si>
  <si>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</si>
  <si>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</si>
  <si>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</si>
  <si>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LIAISON OFFICES:</t>
  </si>
  <si>
    <t>011102100100</t>
  </si>
  <si>
    <t>Liaison Office Abuja</t>
  </si>
  <si>
    <t>011102900100</t>
  </si>
  <si>
    <t>Liaison Office Lagos</t>
  </si>
  <si>
    <t>-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</si>
  <si>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</si>
  <si>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</si>
  <si>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</si>
  <si>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</si>
  <si>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</si>
  <si>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</si>
  <si>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</si>
  <si>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Arabic &amp; Islamic Education</t>
  </si>
  <si>
    <t>Board (AIEB)</t>
  </si>
  <si>
    <t>025301000100</t>
  </si>
  <si>
    <t>State Housing Corporation</t>
  </si>
  <si>
    <t>051705700100</t>
  </si>
  <si>
    <t>Secondary Schools Mana-</t>
  </si>
  <si>
    <t>gement Board</t>
  </si>
  <si>
    <t>051702800100</t>
  </si>
  <si>
    <t>College of Preliminary Studies</t>
  </si>
  <si>
    <t>Yauri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</si>
  <si>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</si>
  <si>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</si>
  <si>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</si>
  <si>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</si>
  <si>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</si>
  <si>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</si>
  <si>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</si>
  <si>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</si>
  <si>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</si>
  <si>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SHT JEGA</t>
  </si>
  <si>
    <t>053501600100</t>
  </si>
  <si>
    <t>Kebbi State Environmental</t>
  </si>
  <si>
    <t>Protection Agency</t>
  </si>
  <si>
    <t>011103600100</t>
  </si>
  <si>
    <t xml:space="preserve">Primary School Staff Pension </t>
  </si>
  <si>
    <t>Board</t>
  </si>
  <si>
    <t>052110500100</t>
  </si>
  <si>
    <t>Community Directed Treatment</t>
  </si>
  <si>
    <t>Ivermectin (CDTI)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</si>
  <si>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</si>
  <si>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</si>
  <si>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</si>
  <si>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</si>
  <si>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</si>
  <si>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</si>
  <si>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</si>
  <si>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 xml:space="preserve">State Independent Electoral 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</si>
  <si>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</si>
  <si>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</si>
  <si>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</si>
  <si>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</si>
  <si>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</si>
  <si>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</si>
  <si>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</si>
  <si>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</si>
  <si>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</si>
  <si>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</si>
  <si>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</si>
  <si>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Kebbi State Emmergency</t>
  </si>
  <si>
    <t>Relief Agency (SEMA)</t>
  </si>
  <si>
    <t>051400200100</t>
  </si>
  <si>
    <t>Social Security Welfare Fund</t>
  </si>
  <si>
    <t>051700300100</t>
  </si>
  <si>
    <t>State Universal Basic  Education Board (SUBEB)</t>
  </si>
  <si>
    <t>051702700100</t>
  </si>
  <si>
    <t>Abdullahi Fodio Islamic Centre</t>
  </si>
  <si>
    <t>051702100100</t>
  </si>
  <si>
    <t>Kebbi State University, Aliero</t>
  </si>
  <si>
    <t>052100300100</t>
  </si>
  <si>
    <t xml:space="preserve">Primary Health Care Dev. </t>
  </si>
  <si>
    <t>Agency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</si>
  <si>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</si>
  <si>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</si>
  <si>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</si>
  <si>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</si>
  <si>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</si>
  <si>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</si>
  <si>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</si>
  <si>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Council of Chiefs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</si>
  <si>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</si>
  <si>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</si>
  <si>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</si>
  <si>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</si>
  <si>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</si>
  <si>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</si>
  <si>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</si>
  <si>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</si>
  <si>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</si>
  <si>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</si>
  <si>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57A</t>
  </si>
  <si>
    <t>011200400100</t>
  </si>
  <si>
    <t>House of Assembly Service Commission</t>
  </si>
  <si>
    <t>022000600100</t>
  </si>
  <si>
    <t xml:space="preserve">Youth Empowerment  Social Support operation (YESSO)  </t>
  </si>
  <si>
    <t>052110300100</t>
  </si>
  <si>
    <t>kebbi State Health System Devlopment project 11</t>
  </si>
  <si>
    <t>Kebbi Medical Centre Kalgo</t>
  </si>
  <si>
    <t>School For Handicap</t>
  </si>
  <si>
    <t>Rural Access And Mobility Project (RAAMP)</t>
  </si>
  <si>
    <t>Total:-</t>
  </si>
  <si>
    <t>MINISTRY OF BUDGET AND ECONOMIC PLANNING
3RD QUARTER BUDGET PERFORMANCE
JULY-SEPTEMBER, 2019</t>
  </si>
  <si>
    <t>ADMINISTRATIVE CODE</t>
  </si>
  <si>
    <t>MINISTRY/PARASTATALS</t>
  </si>
  <si>
    <t xml:space="preserve"> BUDGET ESTIMATE 2019</t>
  </si>
  <si>
    <t>ACTUAL  JUL-SEPT</t>
  </si>
  <si>
    <t>CUMM JAN-SEPT</t>
  </si>
  <si>
    <t xml:space="preserve"> BALANCE</t>
  </si>
  <si>
    <t>MINISTRY OF AGRICULTURE</t>
  </si>
  <si>
    <t>MINISTRY OF ANIMAL HEALTH HUSBANDRY AND FISHERIES</t>
  </si>
  <si>
    <t>MINISTRY OF ENVIROMENT</t>
  </si>
  <si>
    <t>MINISTRY OF COMMERCE AND INDUSTRIES</t>
  </si>
  <si>
    <t>RURAL ELECTRIFICATION BOARD</t>
  </si>
  <si>
    <t>MINISTRY OF WORKS AND TRANSPORT</t>
  </si>
  <si>
    <t>ECONOMIC SECTOR - SUB TOTAL</t>
  </si>
  <si>
    <t>MINISTRY OF EDUCATION</t>
  </si>
  <si>
    <t>MINISTRY OF HIGH EDUCATION</t>
  </si>
  <si>
    <t>KEBBI STATE UNIVERSITY ALIERO</t>
  </si>
  <si>
    <t>STATE UNIVERSAL BASIC EDUCATION BOARD</t>
  </si>
  <si>
    <t>MINISTRY OF HEALTH</t>
  </si>
  <si>
    <t>PRIMARY HEALTH CARE DEVELOPMENT AGENCY</t>
  </si>
  <si>
    <t>STATE AGENCY FOR CONTROL OF AIDS</t>
  </si>
  <si>
    <t>ACTUAL JAN-AUG</t>
  </si>
  <si>
    <t>MINISTRY OF INFORMATION</t>
  </si>
  <si>
    <t>MINISTRY OF YOUTH AND SOCIAL DEVELOPMENT</t>
  </si>
  <si>
    <t>SOCIAL SECTOR - SUB TOTAL</t>
  </si>
  <si>
    <t xml:space="preserve">MINISTRY OF WATER RESOURCES AND RURAL DEVELOPMENT </t>
  </si>
  <si>
    <t>MINISTRY OF LANDS AND HOUSING</t>
  </si>
  <si>
    <t xml:space="preserve">MINISTRY OF LOCAL GOVERNMENT AND CHIFTENCY AFFAIRS </t>
  </si>
  <si>
    <t>ENVIRONMENTAL SECTOR - SUB TOTAL</t>
  </si>
  <si>
    <t>OFFICE OF THE SECRETARY TO THE STATE GOVERNMENT (SSG)</t>
  </si>
  <si>
    <t>012500100100</t>
  </si>
  <si>
    <t>GENERAL ADMIN</t>
  </si>
  <si>
    <t>012400700100</t>
  </si>
  <si>
    <t>FIRE SERVICE</t>
  </si>
  <si>
    <t>MINISTRY OF FINANCE</t>
  </si>
  <si>
    <t>MINISTRY OF BUDGET AND ECONOMIC PLANINIG</t>
  </si>
  <si>
    <t>MINISTRY OF JUSTICE</t>
  </si>
  <si>
    <t>HIGHT COURTS</t>
  </si>
  <si>
    <t>SHARIA COURTS</t>
  </si>
  <si>
    <t>MINISTRY OF WOMEN AFFAIRS AND SOCIAL DEVELOPMENT</t>
  </si>
  <si>
    <t>KEBBI STATE HOUSE OF ASSEMBLY</t>
  </si>
  <si>
    <t>KEBBI STATE HOUSE OF ASSEMBLY COMMISSION</t>
  </si>
  <si>
    <t>ADMINISTRATION SECTOR - SUB TOTAL</t>
  </si>
  <si>
    <t>011103000100</t>
  </si>
  <si>
    <t>CONTINGENCY FUND</t>
  </si>
  <si>
    <t>SUB- TOTAL</t>
  </si>
  <si>
    <t>GRAND TOTAL</t>
  </si>
  <si>
    <t>Actual Exp Personnel Cost Jul-Sept</t>
  </si>
  <si>
    <t>Atual Exp Overhead Cost 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</si>
</sst>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5">
    <font>
      <sz val="11"/>
      <color theme="1"/>
      <name val="Calibri"/>
      <charset val="134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4"/>
      <name val="Book Antiqua"/>
      <family val="1"/>
    </font>
    <font>
      <b/>
      <sz val="14"/>
      <name val="Arial"/>
      <family val="2"/>
    </font>
    <font>
      <sz val="14"/>
      <name val="Book Antiqua"/>
      <family val="1"/>
    </font>
    <font>
      <b/>
      <sz val="12"/>
      <name val="Book Antiqua"/>
      <family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Book Antiqua"/>
      <family val="1"/>
    </font>
    <font>
      <sz val="14"/>
      <name val="Arial"/>
      <family val="2"/>
    </font>
    <font>
      <b/>
      <sz val="13"/>
      <name val="Arial"/>
      <family val="2"/>
    </font>
    <font>
      <b/>
      <sz val="13"/>
      <name val="Book Antiqua"/>
      <family val="1"/>
    </font>
    <font>
      <b/>
      <u/>
      <sz val="14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164" fontId="24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3" fontId="0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wrapText="1"/>
    </xf>
    <xf numFmtId="3" fontId="4" fillId="0" borderId="2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center" vertical="top"/>
    </xf>
    <xf numFmtId="2" fontId="4" fillId="2" borderId="3" xfId="0" applyNumberFormat="1" applyFont="1" applyFill="1" applyBorder="1" applyAlignment="1">
      <alignment wrapText="1"/>
    </xf>
    <xf numFmtId="3" fontId="4" fillId="0" borderId="3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8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wrapText="1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wrapText="1"/>
    </xf>
    <xf numFmtId="2" fontId="4" fillId="0" borderId="4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2" fillId="2" borderId="7" xfId="0" applyFont="1" applyFill="1" applyBorder="1" applyAlignment="1"/>
    <xf numFmtId="49" fontId="9" fillId="2" borderId="0" xfId="0" applyNumberFormat="1" applyFont="1" applyFill="1" applyAlignment="1"/>
    <xf numFmtId="0" fontId="9" fillId="0" borderId="0" xfId="0" applyFont="1" applyFill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horizontal="right"/>
    </xf>
    <xf numFmtId="49" fontId="0" fillId="2" borderId="0" xfId="0" applyNumberFormat="1" applyFont="1" applyFill="1" applyAlignment="1"/>
    <xf numFmtId="3" fontId="10" fillId="0" borderId="0" xfId="0" applyNumberFormat="1" applyFont="1" applyFill="1" applyAlignment="1">
      <alignment horizontal="right"/>
    </xf>
    <xf numFmtId="0" fontId="2" fillId="2" borderId="9" xfId="0" applyFont="1" applyFill="1" applyBorder="1" applyAlignment="1"/>
    <xf numFmtId="49" fontId="2" fillId="2" borderId="0" xfId="0" applyNumberFormat="1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>
      <alignment horizontal="center"/>
    </xf>
    <xf numFmtId="0" fontId="11" fillId="0" borderId="3" xfId="0" applyFont="1" applyFill="1" applyBorder="1" applyAlignment="1"/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 applyAlignment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wrapText="1"/>
    </xf>
    <xf numFmtId="165" fontId="13" fillId="0" borderId="15" xfId="1" applyNumberFormat="1" applyFont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wrapText="1"/>
    </xf>
    <xf numFmtId="165" fontId="13" fillId="0" borderId="17" xfId="1" applyNumberFormat="1" applyFont="1" applyBorder="1" applyAlignment="1">
      <alignment horizontal="center"/>
    </xf>
    <xf numFmtId="3" fontId="15" fillId="0" borderId="1" xfId="0" applyNumberFormat="1" applyFont="1" applyFill="1" applyBorder="1" applyAlignment="1">
      <alignment horizontal="right"/>
    </xf>
    <xf numFmtId="43" fontId="13" fillId="0" borderId="16" xfId="1" applyNumberFormat="1" applyFont="1" applyBorder="1" applyAlignment="1"/>
    <xf numFmtId="0" fontId="13" fillId="0" borderId="17" xfId="0" applyFont="1" applyFill="1" applyBorder="1" applyAlignment="1">
      <alignment horizontal="center"/>
    </xf>
    <xf numFmtId="43" fontId="13" fillId="0" borderId="17" xfId="1" applyNumberFormat="1" applyFont="1" applyBorder="1" applyAlignment="1">
      <alignment horizontal="center"/>
    </xf>
    <xf numFmtId="3" fontId="15" fillId="0" borderId="2" xfId="0" applyNumberFormat="1" applyFont="1" applyFill="1" applyBorder="1" applyAlignment="1">
      <alignment horizontal="right"/>
    </xf>
    <xf numFmtId="43" fontId="13" fillId="0" borderId="16" xfId="1" applyNumberFormat="1" applyFont="1" applyBorder="1" applyAlignment="1">
      <alignment horizontal="right"/>
    </xf>
    <xf numFmtId="43" fontId="13" fillId="0" borderId="17" xfId="1" applyNumberFormat="1" applyFont="1" applyBorder="1" applyAlignment="1">
      <alignment horizontal="right"/>
    </xf>
    <xf numFmtId="49" fontId="13" fillId="0" borderId="17" xfId="0" applyNumberFormat="1" applyFont="1" applyFill="1" applyBorder="1" applyAlignment="1">
      <alignment horizontal="center"/>
    </xf>
    <xf numFmtId="43" fontId="13" fillId="0" borderId="16" xfId="1" applyNumberFormat="1" applyFont="1" applyBorder="1" applyAlignment="1">
      <alignment horizontal="center"/>
    </xf>
    <xf numFmtId="43" fontId="13" fillId="0" borderId="12" xfId="1" applyNumberFormat="1" applyFont="1" applyBorder="1" applyAlignment="1"/>
    <xf numFmtId="0" fontId="11" fillId="0" borderId="17" xfId="0" applyFont="1" applyFill="1" applyBorder="1" applyAlignment="1">
      <alignment wrapText="1"/>
    </xf>
    <xf numFmtId="165" fontId="13" fillId="0" borderId="3" xfId="1" applyNumberFormat="1" applyFont="1" applyBorder="1" applyAlignment="1">
      <alignment horizontal="center"/>
    </xf>
    <xf numFmtId="3" fontId="13" fillId="0" borderId="3" xfId="1" applyNumberFormat="1" applyFont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/>
    </xf>
    <xf numFmtId="3" fontId="13" fillId="0" borderId="15" xfId="1" applyNumberFormat="1" applyFont="1" applyBorder="1" applyAlignment="1">
      <alignment horizontal="center"/>
    </xf>
    <xf numFmtId="165" fontId="13" fillId="0" borderId="16" xfId="1" applyNumberFormat="1" applyFont="1" applyBorder="1" applyAlignment="1"/>
    <xf numFmtId="3" fontId="13" fillId="0" borderId="17" xfId="1" applyNumberFormat="1" applyFont="1" applyBorder="1" applyAlignment="1">
      <alignment horizontal="center"/>
    </xf>
    <xf numFmtId="165" fontId="13" fillId="0" borderId="16" xfId="1" applyNumberFormat="1" applyFont="1" applyBorder="1" applyAlignment="1">
      <alignment horizontal="right"/>
    </xf>
    <xf numFmtId="165" fontId="13" fillId="0" borderId="17" xfId="1" applyNumberFormat="1" applyFont="1" applyBorder="1" applyAlignment="1">
      <alignment horizontal="right"/>
    </xf>
    <xf numFmtId="3" fontId="16" fillId="0" borderId="1" xfId="1" applyNumberFormat="1" applyFont="1" applyFill="1" applyBorder="1" applyAlignment="1">
      <alignment horizontal="right"/>
    </xf>
    <xf numFmtId="165" fontId="13" fillId="0" borderId="16" xfId="1" applyNumberFormat="1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wrapText="1"/>
    </xf>
    <xf numFmtId="43" fontId="13" fillId="0" borderId="15" xfId="1" applyNumberFormat="1" applyFont="1" applyBorder="1" applyAlignment="1">
      <alignment horizontal="center"/>
    </xf>
    <xf numFmtId="0" fontId="17" fillId="0" borderId="17" xfId="0" applyFont="1" applyFill="1" applyBorder="1" applyAlignment="1">
      <alignment wrapText="1"/>
    </xf>
    <xf numFmtId="0" fontId="18" fillId="0" borderId="0" xfId="0" applyFont="1" applyFill="1" applyAlignment="1"/>
    <xf numFmtId="2" fontId="8" fillId="0" borderId="0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wrapText="1"/>
    </xf>
    <xf numFmtId="165" fontId="11" fillId="0" borderId="3" xfId="1" applyNumberFormat="1" applyFont="1" applyBorder="1" applyAlignment="1">
      <alignment horizontal="center"/>
    </xf>
    <xf numFmtId="43" fontId="0" fillId="0" borderId="0" xfId="1" applyNumberFormat="1" applyFont="1" applyAlignment="1"/>
    <xf numFmtId="0" fontId="19" fillId="0" borderId="0" xfId="0" applyFont="1" applyFill="1" applyAlignment="1"/>
    <xf numFmtId="0" fontId="20" fillId="0" borderId="0" xfId="0" applyFont="1" applyFill="1" applyAlignment="1"/>
    <xf numFmtId="0" fontId="20" fillId="0" borderId="1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wrapText="1"/>
    </xf>
    <xf numFmtId="0" fontId="11" fillId="0" borderId="17" xfId="0" applyFont="1" applyFill="1" applyBorder="1" applyAlignment="1"/>
    <xf numFmtId="0" fontId="11" fillId="0" borderId="4" xfId="0" applyFont="1" applyFill="1" applyBorder="1" applyAlignment="1"/>
    <xf numFmtId="2" fontId="4" fillId="2" borderId="1" xfId="0" applyNumberFormat="1" applyFont="1" applyFill="1" applyBorder="1" applyAlignment="1">
      <alignment horizontal="center"/>
    </xf>
    <xf numFmtId="165" fontId="11" fillId="0" borderId="16" xfId="1" applyNumberFormat="1" applyFont="1" applyFill="1" applyBorder="1" applyAlignment="1"/>
    <xf numFmtId="0" fontId="14" fillId="0" borderId="17" xfId="0" applyFont="1" applyFill="1" applyBorder="1" applyAlignment="1"/>
    <xf numFmtId="0" fontId="11" fillId="0" borderId="16" xfId="0" applyFont="1" applyFill="1" applyBorder="1" applyAlignment="1">
      <alignment horizontal="center"/>
    </xf>
    <xf numFmtId="165" fontId="11" fillId="0" borderId="15" xfId="1" applyNumberFormat="1" applyFont="1" applyFill="1" applyBorder="1" applyAlignment="1"/>
    <xf numFmtId="165" fontId="11" fillId="0" borderId="17" xfId="1" applyNumberFormat="1" applyFont="1" applyFill="1" applyBorder="1" applyAlignment="1"/>
    <xf numFmtId="165" fontId="11" fillId="0" borderId="17" xfId="1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right"/>
    </xf>
    <xf numFmtId="0" fontId="11" fillId="0" borderId="10" xfId="0" applyFont="1" applyFill="1" applyBorder="1" applyAlignment="1"/>
    <xf numFmtId="165" fontId="11" fillId="0" borderId="0" xfId="1" applyNumberFormat="1" applyFont="1" applyFill="1" applyBorder="1" applyAlignment="1"/>
    <xf numFmtId="3" fontId="5" fillId="0" borderId="1" xfId="0" applyNumberFormat="1" applyFont="1" applyFill="1" applyBorder="1" applyAlignment="1">
      <alignment horizontal="right" wrapText="1"/>
    </xf>
    <xf numFmtId="0" fontId="11" fillId="0" borderId="15" xfId="0" applyFont="1" applyFill="1" applyBorder="1" applyAlignment="1"/>
    <xf numFmtId="165" fontId="11" fillId="0" borderId="15" xfId="1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right" wrapText="1"/>
    </xf>
    <xf numFmtId="165" fontId="11" fillId="0" borderId="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 applyAlignment="1"/>
    <xf numFmtId="165" fontId="19" fillId="0" borderId="0" xfId="0" applyNumberFormat="1" applyFont="1" applyFill="1" applyAlignment="1"/>
    <xf numFmtId="4" fontId="19" fillId="0" borderId="0" xfId="0" applyNumberFormat="1" applyFont="1" applyFill="1" applyAlignment="1"/>
    <xf numFmtId="3" fontId="19" fillId="0" borderId="0" xfId="0" applyNumberFormat="1" applyFont="1" applyFill="1" applyAlignment="1"/>
    <xf numFmtId="3" fontId="0" fillId="0" borderId="0" xfId="0" applyNumberFormat="1" applyFont="1" applyFill="1" applyAlignment="1"/>
    <xf numFmtId="0" fontId="23" fillId="2" borderId="8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3" fontId="23" fillId="2" borderId="1" xfId="0" applyNumberFormat="1" applyFont="1" applyFill="1" applyBorder="1" applyAlignment="1">
      <alignment horizontal="center"/>
    </xf>
    <xf numFmtId="3" fontId="23" fillId="2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/>
    <xf numFmtId="2" fontId="23" fillId="2" borderId="1" xfId="0" applyNumberFormat="1" applyFont="1" applyFill="1" applyBorder="1" applyAlignment="1"/>
    <xf numFmtId="3" fontId="23" fillId="2" borderId="1" xfId="0" applyNumberFormat="1" applyFont="1" applyFill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2" fontId="23" fillId="2" borderId="1" xfId="0" applyNumberFormat="1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center"/>
    </xf>
    <xf numFmtId="3" fontId="7" fillId="0" borderId="0" xfId="0" applyNumberFormat="1" applyFont="1" applyFill="1" applyAlignment="1"/>
    <xf numFmtId="0" fontId="5" fillId="0" borderId="1" xfId="0" applyFont="1" applyFill="1" applyBorder="1" applyAlignment="1"/>
    <xf numFmtId="3" fontId="5" fillId="0" borderId="1" xfId="1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 wrapText="1"/>
    </xf>
    <xf numFmtId="3" fontId="5" fillId="0" borderId="21" xfId="1" applyNumberFormat="1" applyFont="1" applyBorder="1" applyAlignment="1">
      <alignment horizontal="right"/>
    </xf>
    <xf numFmtId="3" fontId="23" fillId="0" borderId="21" xfId="0" applyNumberFormat="1" applyFont="1" applyFill="1" applyBorder="1" applyAlignment="1">
      <alignment horizontal="right" wrapText="1"/>
    </xf>
    <xf numFmtId="2" fontId="4" fillId="2" borderId="1" xfId="0" applyNumberFormat="1" applyFont="1" applyFill="1" applyBorder="1" applyAlignment="1"/>
    <xf numFmtId="3" fontId="4" fillId="0" borderId="1" xfId="0" applyNumberFormat="1" applyFont="1" applyFill="1" applyBorder="1" applyAlignment="1">
      <alignment horizontal="right"/>
    </xf>
    <xf numFmtId="0" fontId="23" fillId="0" borderId="0" xfId="0" applyFont="1" applyFill="1" applyAlignment="1"/>
    <xf numFmtId="3" fontId="23" fillId="0" borderId="0" xfId="0" applyNumberFormat="1" applyFont="1" applyFill="1" applyAlignment="1"/>
    <xf numFmtId="3" fontId="23" fillId="0" borderId="0" xfId="0" applyNumberFormat="1" applyFont="1" applyFill="1" applyAlignment="1">
      <alignment horizontal="right"/>
    </xf>
    <xf numFmtId="2" fontId="5" fillId="2" borderId="21" xfId="0" quotePrefix="1" applyNumberFormat="1" applyFont="1" applyFill="1" applyBorder="1" applyAlignment="1">
      <alignment horizontal="center" vertical="top"/>
    </xf>
    <xf numFmtId="0" fontId="11" fillId="0" borderId="3" xfId="0" quotePrefix="1" applyFont="1" applyFill="1" applyBorder="1" applyAlignment="1">
      <alignment horizontal="center" wrapText="1"/>
    </xf>
    <xf numFmtId="2" fontId="5" fillId="2" borderId="1" xfId="0" quotePrefix="1" applyNumberFormat="1" applyFont="1" applyFill="1" applyBorder="1" applyAlignment="1">
      <alignment horizontal="center" vertical="top"/>
    </xf>
    <xf numFmtId="49" fontId="13" fillId="0" borderId="17" xfId="0" quotePrefix="1" applyNumberFormat="1" applyFont="1" applyFill="1" applyBorder="1" applyAlignment="1">
      <alignment horizontal="center"/>
    </xf>
    <xf numFmtId="2" fontId="5" fillId="2" borderId="2" xfId="0" quotePrefix="1" applyNumberFormat="1" applyFont="1" applyFill="1" applyBorder="1" applyAlignment="1">
      <alignment horizontal="center" vertical="top"/>
    </xf>
    <xf numFmtId="2" fontId="5" fillId="2" borderId="3" xfId="0" quotePrefix="1" applyNumberFormat="1" applyFont="1" applyFill="1" applyBorder="1" applyAlignment="1">
      <alignment horizontal="center" vertical="top"/>
    </xf>
    <xf numFmtId="2" fontId="5" fillId="2" borderId="3" xfId="0" quotePrefix="1" applyNumberFormat="1" applyFont="1" applyFill="1" applyBorder="1" applyAlignment="1">
      <alignment horizontal="center"/>
    </xf>
    <xf numFmtId="2" fontId="5" fillId="2" borderId="4" xfId="0" quotePrefix="1" applyNumberFormat="1" applyFont="1" applyFill="1" applyBorder="1" applyAlignment="1">
      <alignment horizontal="center" vertical="top"/>
    </xf>
    <xf numFmtId="2" fontId="5" fillId="0" borderId="3" xfId="0" quotePrefix="1" applyNumberFormat="1" applyFont="1" applyFill="1" applyBorder="1" applyAlignment="1">
      <alignment horizontal="center" vertical="top"/>
    </xf>
    <xf numFmtId="2" fontId="5" fillId="0" borderId="4" xfId="0" quotePrefix="1" applyNumberFormat="1" applyFont="1" applyFill="1" applyBorder="1" applyAlignment="1">
      <alignment horizontal="center" vertical="top"/>
    </xf>
    <xf numFmtId="2" fontId="5" fillId="0" borderId="3" xfId="0" quotePrefix="1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6" fillId="2" borderId="5" xfId="0" quotePrefix="1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0" borderId="5" xfId="0" quotePrefix="1" applyNumberFormat="1" applyFont="1" applyFill="1" applyBorder="1" applyAlignment="1">
      <alignment horizontal="center" vertical="top"/>
    </xf>
    <xf numFmtId="2" fontId="6" fillId="0" borderId="6" xfId="0" applyNumberFormat="1" applyFont="1" applyFill="1" applyBorder="1" applyAlignment="1">
      <alignment horizontal="center" vertical="top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erformance%203rd%20Quater%20JULY-SEP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IPSAS%20BUDGET%202nd%20QUARTER%20PERFORMANCE%20APRIL%20JUNE%20REPORT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SUMM"/>
      <sheetName val="REC REV SUMM"/>
      <sheetName val="REC REV"/>
      <sheetName val="MIN REC EXP SUMM"/>
      <sheetName val="BOARD REC EXP SUMM"/>
      <sheetName val="CEN. BUDGET (STAFF TRAINING)"/>
      <sheetName val="REC EXP"/>
      <sheetName val="CONS REV FUNS SUMMARY"/>
      <sheetName val="CONS REV FUND"/>
      <sheetName val="CAP REV SUMM"/>
      <sheetName val="CAP REV"/>
      <sheetName val="CAP EXP SUMM"/>
      <sheetName val="CAP EXP"/>
    </sheetNames>
    <sheetDataSet>
      <sheetData sheetId="0"/>
      <sheetData sheetId="1"/>
      <sheetData sheetId="2"/>
      <sheetData sheetId="3">
        <row r="88">
          <cell r="E88">
            <v>47077186420</v>
          </cell>
          <cell r="K88">
            <v>26807477453</v>
          </cell>
        </row>
      </sheetData>
      <sheetData sheetId="4"/>
      <sheetData sheetId="5"/>
      <sheetData sheetId="6">
        <row r="4">
          <cell r="J4">
            <v>23242151</v>
          </cell>
        </row>
        <row r="21">
          <cell r="I21">
            <v>2152282510</v>
          </cell>
        </row>
        <row r="104">
          <cell r="J104">
            <v>22798724</v>
          </cell>
        </row>
      </sheetData>
      <sheetData sheetId="7">
        <row r="22">
          <cell r="D22">
            <v>15445296933</v>
          </cell>
          <cell r="E22">
            <v>6904077765</v>
          </cell>
        </row>
      </sheetData>
      <sheetData sheetId="8"/>
      <sheetData sheetId="9"/>
      <sheetData sheetId="10">
        <row r="17">
          <cell r="I17">
            <v>2000000000</v>
          </cell>
        </row>
        <row r="18">
          <cell r="I18">
            <v>4000000000</v>
          </cell>
        </row>
        <row r="19">
          <cell r="I19">
            <v>1250000000</v>
          </cell>
        </row>
        <row r="21">
          <cell r="I21">
            <v>2000000000</v>
          </cell>
        </row>
      </sheetData>
      <sheetData sheetId="11">
        <row r="43">
          <cell r="C43">
            <v>104385049818</v>
          </cell>
          <cell r="E43">
            <v>21826347684</v>
          </cell>
        </row>
      </sheetData>
      <sheetData sheetId="12">
        <row r="54">
          <cell r="I54">
            <v>10487500027</v>
          </cell>
          <cell r="J54">
            <v>35024650</v>
          </cell>
        </row>
        <row r="99">
          <cell r="I99">
            <v>1883500000</v>
          </cell>
          <cell r="J99">
            <v>311360000</v>
          </cell>
        </row>
        <row r="129">
          <cell r="I129">
            <v>2548702391</v>
          </cell>
        </row>
        <row r="170">
          <cell r="I170">
            <v>3049000000</v>
          </cell>
        </row>
        <row r="179">
          <cell r="I179">
            <v>2309973083</v>
          </cell>
          <cell r="J179">
            <v>816669624</v>
          </cell>
        </row>
        <row r="206">
          <cell r="I206">
            <v>16213300000</v>
          </cell>
          <cell r="J206">
            <v>6640936914</v>
          </cell>
        </row>
        <row r="253">
          <cell r="I253">
            <v>15536872200</v>
          </cell>
          <cell r="J253">
            <v>2491341803</v>
          </cell>
        </row>
        <row r="280">
          <cell r="I280">
            <v>5297000000</v>
          </cell>
          <cell r="J280">
            <v>43757585</v>
          </cell>
        </row>
        <row r="286">
          <cell r="I286">
            <v>520000000</v>
          </cell>
        </row>
        <row r="293">
          <cell r="I293">
            <v>3600000000</v>
          </cell>
          <cell r="J293">
            <v>673542053</v>
          </cell>
        </row>
        <row r="324">
          <cell r="I324">
            <v>4000000000</v>
          </cell>
          <cell r="J324">
            <v>731980388</v>
          </cell>
        </row>
        <row r="339">
          <cell r="I339">
            <v>964060824</v>
          </cell>
        </row>
        <row r="345">
          <cell r="I345">
            <v>50000000</v>
          </cell>
        </row>
        <row r="372">
          <cell r="I372">
            <v>1315672700</v>
          </cell>
          <cell r="J372">
            <v>4000000</v>
          </cell>
        </row>
        <row r="394">
          <cell r="I394">
            <v>990000000</v>
          </cell>
          <cell r="J394">
            <v>159200000</v>
          </cell>
        </row>
        <row r="415">
          <cell r="I415">
            <v>5837400000</v>
          </cell>
          <cell r="J415">
            <v>1653429791</v>
          </cell>
        </row>
        <row r="456">
          <cell r="I456">
            <v>4567065373</v>
          </cell>
          <cell r="J456">
            <v>572076620.16999996</v>
          </cell>
        </row>
        <row r="468">
          <cell r="I468">
            <v>52800000</v>
          </cell>
        </row>
        <row r="501">
          <cell r="I501">
            <v>15620120643</v>
          </cell>
          <cell r="J501">
            <v>5525330170</v>
          </cell>
        </row>
        <row r="519">
          <cell r="I519">
            <v>637000000</v>
          </cell>
          <cell r="J519">
            <v>9937000</v>
          </cell>
        </row>
        <row r="526">
          <cell r="I526">
            <v>348000000</v>
          </cell>
        </row>
        <row r="542">
          <cell r="I542">
            <v>3392000000</v>
          </cell>
          <cell r="J542">
            <v>1511801086</v>
          </cell>
        </row>
        <row r="567">
          <cell r="I567">
            <v>2896500000</v>
          </cell>
        </row>
        <row r="575">
          <cell r="I575">
            <v>110000000</v>
          </cell>
        </row>
        <row r="593">
          <cell r="I593">
            <v>182000000</v>
          </cell>
          <cell r="J593">
            <v>0</v>
          </cell>
        </row>
        <row r="609">
          <cell r="I609">
            <v>490000000</v>
          </cell>
        </row>
        <row r="630">
          <cell r="I630">
            <v>616502577</v>
          </cell>
          <cell r="J630">
            <v>321260000</v>
          </cell>
        </row>
        <row r="639">
          <cell r="I639">
            <v>675000000</v>
          </cell>
        </row>
        <row r="645">
          <cell r="I645">
            <v>16000000</v>
          </cell>
        </row>
        <row r="650">
          <cell r="I650">
            <v>179080000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SUMM"/>
      <sheetName val="REC REV SUMM"/>
      <sheetName val="REC REV"/>
      <sheetName val="MIN REC EXP SUMM"/>
      <sheetName val="BOARD REC EXP SUMM"/>
      <sheetName val="REC EXP"/>
      <sheetName val="CONS REV FUND"/>
      <sheetName val="CONS REV FUNS SUMMARY"/>
      <sheetName val="CAP REV SUMM"/>
      <sheetName val="CAP REV"/>
      <sheetName val="CAP EXP SUMM"/>
      <sheetName val="CAP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69">
          <cell r="I969">
            <v>408500000</v>
          </cell>
        </row>
        <row r="987">
          <cell r="I987">
            <v>3600000</v>
          </cell>
        </row>
        <row r="1256">
          <cell r="K1256">
            <v>645000</v>
          </cell>
        </row>
        <row r="1305">
          <cell r="I1305">
            <v>1200000</v>
          </cell>
        </row>
        <row r="1529">
          <cell r="I1529">
            <v>4200000</v>
          </cell>
        </row>
        <row r="1817">
          <cell r="I1817">
            <v>10000000</v>
          </cell>
        </row>
        <row r="1823">
          <cell r="I18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B1" workbookViewId="0">
      <selection activeCell="H6" sqref="H6"/>
    </sheetView>
  </sheetViews>
  <sheetFormatPr defaultColWidth="30.7109375" defaultRowHeight="15"/>
  <cols>
    <col min="1" max="1" width="1.42578125" style="1" hidden="1" customWidth="1"/>
    <col min="2" max="2" width="55.85546875" style="1" customWidth="1"/>
    <col min="3" max="4" width="24.7109375" style="127" customWidth="1"/>
    <col min="5" max="5" width="29" style="9" hidden="1" customWidth="1"/>
    <col min="6" max="6" width="24.42578125" style="9" customWidth="1"/>
    <col min="7" max="7" width="6.42578125" style="1" customWidth="1"/>
    <col min="8" max="8" width="20.7109375" style="1" customWidth="1"/>
    <col min="9" max="16384" width="30.7109375" style="1"/>
  </cols>
  <sheetData>
    <row r="1" spans="1:8" ht="55.5" customHeight="1">
      <c r="A1" s="128" t="s">
        <v>0</v>
      </c>
      <c r="B1" s="161" t="s">
        <v>1</v>
      </c>
      <c r="C1" s="162"/>
      <c r="D1" s="162"/>
      <c r="E1" s="162"/>
      <c r="F1" s="163"/>
    </row>
    <row r="2" spans="1:8" s="2" customFormat="1" ht="37.5">
      <c r="A2" s="129"/>
      <c r="B2" s="130"/>
      <c r="C2" s="131" t="s">
        <v>2</v>
      </c>
      <c r="D2" s="132" t="s">
        <v>3</v>
      </c>
      <c r="E2" s="131" t="s">
        <v>4</v>
      </c>
      <c r="F2" s="131" t="s">
        <v>5</v>
      </c>
      <c r="G2" s="47"/>
    </row>
    <row r="3" spans="1:8" ht="18.75">
      <c r="A3" s="133"/>
      <c r="B3" s="134" t="s">
        <v>6</v>
      </c>
      <c r="C3" s="135">
        <v>10948286241</v>
      </c>
      <c r="D3" s="135">
        <f t="shared" ref="D3:D6" si="0">E3/3</f>
        <v>1664269719.3333333</v>
      </c>
      <c r="E3" s="135">
        <v>4992809158</v>
      </c>
      <c r="F3" s="135">
        <f t="shared" ref="F3:F6" si="1">C3-D3</f>
        <v>9284016521.666666</v>
      </c>
      <c r="G3" s="127"/>
      <c r="H3" s="127"/>
    </row>
    <row r="4" spans="1:8" ht="18.75">
      <c r="A4" s="133"/>
      <c r="B4" s="134" t="s">
        <v>7</v>
      </c>
      <c r="C4" s="136">
        <v>44193755228</v>
      </c>
      <c r="D4" s="136">
        <f t="shared" si="0"/>
        <v>10790986789.333334</v>
      </c>
      <c r="E4" s="135">
        <v>32372960368</v>
      </c>
      <c r="F4" s="135">
        <f t="shared" si="1"/>
        <v>33402768438.666664</v>
      </c>
      <c r="G4" s="127"/>
      <c r="H4" s="127"/>
    </row>
    <row r="5" spans="1:8" ht="18.75">
      <c r="A5" s="133"/>
      <c r="B5" s="134" t="s">
        <v>8</v>
      </c>
      <c r="C5" s="136">
        <v>11294161553</v>
      </c>
      <c r="D5" s="136">
        <f t="shared" si="0"/>
        <v>3021919392.3333335</v>
      </c>
      <c r="E5" s="135">
        <v>9065758177</v>
      </c>
      <c r="F5" s="135">
        <f t="shared" si="1"/>
        <v>8272242160.666666</v>
      </c>
      <c r="G5" s="127"/>
      <c r="H5" s="127"/>
    </row>
    <row r="6" spans="1:8" ht="37.5">
      <c r="A6" s="133"/>
      <c r="B6" s="137" t="s">
        <v>9</v>
      </c>
      <c r="C6" s="136">
        <v>19936086956</v>
      </c>
      <c r="D6" s="136">
        <f t="shared" si="0"/>
        <v>4814145982.666667</v>
      </c>
      <c r="E6" s="136">
        <v>14442437948</v>
      </c>
      <c r="F6" s="135">
        <f t="shared" si="1"/>
        <v>15121940973.333332</v>
      </c>
      <c r="G6" s="127"/>
      <c r="H6" s="127"/>
    </row>
    <row r="7" spans="1:8" ht="21">
      <c r="A7" s="133"/>
      <c r="B7" s="138" t="s">
        <v>10</v>
      </c>
      <c r="C7" s="136"/>
      <c r="D7" s="136"/>
      <c r="E7" s="136"/>
      <c r="F7" s="135"/>
      <c r="G7" s="127" t="s">
        <v>11</v>
      </c>
      <c r="H7" s="139"/>
    </row>
    <row r="8" spans="1:8" ht="18.75">
      <c r="A8" s="133"/>
      <c r="B8" s="140" t="s">
        <v>12</v>
      </c>
      <c r="C8" s="141"/>
      <c r="D8" s="141"/>
      <c r="E8" s="142"/>
      <c r="F8" s="135"/>
      <c r="G8" s="127"/>
      <c r="H8" s="127"/>
    </row>
    <row r="9" spans="1:8" ht="18.75">
      <c r="A9" s="133"/>
      <c r="B9" s="140" t="s">
        <v>13</v>
      </c>
      <c r="C9" s="141">
        <v>1500000000</v>
      </c>
      <c r="D9" s="141"/>
      <c r="E9" s="142"/>
      <c r="F9" s="135">
        <f t="shared" ref="F9:F16" si="2">C9-D9</f>
        <v>1500000000</v>
      </c>
      <c r="G9" s="127"/>
      <c r="H9" s="127"/>
    </row>
    <row r="10" spans="1:8" ht="18.75">
      <c r="A10" s="133"/>
      <c r="B10" s="140" t="s">
        <v>14</v>
      </c>
      <c r="C10" s="141"/>
      <c r="D10" s="141"/>
      <c r="E10" s="142"/>
      <c r="F10" s="135"/>
      <c r="H10" s="127"/>
    </row>
    <row r="11" spans="1:8" ht="18.75">
      <c r="A11" s="133"/>
      <c r="B11" s="140" t="s">
        <v>15</v>
      </c>
      <c r="C11" s="143"/>
      <c r="D11" s="143"/>
      <c r="E11" s="144">
        <v>700000000</v>
      </c>
      <c r="F11" s="135"/>
      <c r="G11" s="127"/>
      <c r="H11" s="127"/>
    </row>
    <row r="12" spans="1:8" ht="18.75">
      <c r="A12" s="133"/>
      <c r="B12" s="140" t="s">
        <v>16</v>
      </c>
      <c r="C12" s="141">
        <f>'[1]CAP REV'!I17</f>
        <v>2000000000</v>
      </c>
      <c r="D12" s="141"/>
      <c r="E12" s="142"/>
      <c r="F12" s="135">
        <f t="shared" si="2"/>
        <v>2000000000</v>
      </c>
      <c r="G12" s="127"/>
      <c r="H12" s="127"/>
    </row>
    <row r="13" spans="1:8" ht="18.75">
      <c r="A13" s="133"/>
      <c r="B13" s="140" t="s">
        <v>17</v>
      </c>
      <c r="C13" s="141">
        <f>'[1]CAP REV'!I18</f>
        <v>4000000000</v>
      </c>
      <c r="D13" s="141"/>
      <c r="E13" s="142"/>
      <c r="F13" s="135">
        <f t="shared" si="2"/>
        <v>4000000000</v>
      </c>
      <c r="G13" s="127"/>
    </row>
    <row r="14" spans="1:8" ht="18.75">
      <c r="A14" s="133"/>
      <c r="B14" s="140" t="s">
        <v>18</v>
      </c>
      <c r="C14" s="141">
        <f>'[1]CAP REV'!I19</f>
        <v>1250000000</v>
      </c>
      <c r="D14" s="141"/>
      <c r="E14" s="142"/>
      <c r="F14" s="135">
        <f t="shared" si="2"/>
        <v>1250000000</v>
      </c>
      <c r="G14" s="127"/>
    </row>
    <row r="15" spans="1:8" ht="18.75">
      <c r="A15" s="133"/>
      <c r="B15" s="140" t="s">
        <v>19</v>
      </c>
      <c r="C15" s="141">
        <v>3000000000</v>
      </c>
      <c r="D15" s="141"/>
      <c r="E15" s="142"/>
      <c r="F15" s="135">
        <f t="shared" si="2"/>
        <v>3000000000</v>
      </c>
      <c r="G15" s="127"/>
      <c r="H15" s="127"/>
    </row>
    <row r="16" spans="1:8" ht="18.75">
      <c r="A16" s="133"/>
      <c r="B16" s="140" t="s">
        <v>20</v>
      </c>
      <c r="C16" s="141">
        <f>'[1]CAP REV'!I21</f>
        <v>2000000000</v>
      </c>
      <c r="D16" s="141"/>
      <c r="E16" s="142"/>
      <c r="F16" s="135">
        <f t="shared" si="2"/>
        <v>2000000000</v>
      </c>
      <c r="G16" s="127"/>
      <c r="H16" s="127"/>
    </row>
    <row r="17" spans="1:8" ht="18.75">
      <c r="A17" s="133"/>
      <c r="B17" s="140" t="s">
        <v>21</v>
      </c>
      <c r="C17" s="141"/>
      <c r="D17" s="141"/>
      <c r="E17" s="142"/>
      <c r="F17" s="135"/>
      <c r="G17" s="127"/>
      <c r="H17" s="127"/>
    </row>
    <row r="18" spans="1:8" ht="18.75">
      <c r="A18" s="133"/>
      <c r="B18" s="134" t="s">
        <v>22</v>
      </c>
      <c r="C18" s="136">
        <v>10835144951</v>
      </c>
      <c r="D18" s="136">
        <f t="shared" ref="D18:D21" si="3">E18/3</f>
        <v>216445970</v>
      </c>
      <c r="E18" s="136">
        <v>649337910</v>
      </c>
      <c r="F18" s="135">
        <f t="shared" ref="F18:F21" si="4">C18-D18</f>
        <v>10618698981</v>
      </c>
      <c r="G18" s="127"/>
      <c r="H18" s="127"/>
    </row>
    <row r="19" spans="1:8" ht="18.75">
      <c r="A19" s="133"/>
      <c r="B19" s="134" t="s">
        <v>23</v>
      </c>
      <c r="C19" s="136">
        <v>19060824700</v>
      </c>
      <c r="D19" s="136">
        <f t="shared" si="3"/>
        <v>1293758860.6666667</v>
      </c>
      <c r="E19" s="136">
        <v>3881276582</v>
      </c>
      <c r="F19" s="135">
        <f t="shared" si="4"/>
        <v>17767065839.333332</v>
      </c>
      <c r="G19" s="127"/>
      <c r="H19" s="127"/>
    </row>
    <row r="20" spans="1:8" ht="18.75">
      <c r="A20" s="133"/>
      <c r="B20" s="145" t="s">
        <v>24</v>
      </c>
      <c r="C20" s="146">
        <v>21443976609</v>
      </c>
      <c r="D20" s="146">
        <f t="shared" si="3"/>
        <v>2433148597.6666665</v>
      </c>
      <c r="E20" s="146">
        <v>7299445793</v>
      </c>
      <c r="F20" s="135">
        <f t="shared" si="4"/>
        <v>19010828011.333332</v>
      </c>
      <c r="G20" s="127"/>
      <c r="H20" s="127"/>
    </row>
    <row r="21" spans="1:8" ht="18.75" customHeight="1">
      <c r="A21" s="133"/>
      <c r="B21" s="138" t="s">
        <v>25</v>
      </c>
      <c r="C21" s="136">
        <f>SUM(C3:C20)</f>
        <v>151462236238</v>
      </c>
      <c r="D21" s="136">
        <f t="shared" si="3"/>
        <v>24468008645.333332</v>
      </c>
      <c r="E21" s="136">
        <f>SUM(E3:E20)</f>
        <v>73404025936</v>
      </c>
      <c r="F21" s="135">
        <f t="shared" si="4"/>
        <v>126994227592.66667</v>
      </c>
      <c r="G21" s="127"/>
      <c r="H21" s="127"/>
    </row>
    <row r="22" spans="1:8" ht="19.5" customHeight="1">
      <c r="A22" s="133"/>
      <c r="B22" s="134" t="s">
        <v>26</v>
      </c>
      <c r="C22" s="136"/>
      <c r="D22" s="136"/>
      <c r="E22" s="136"/>
      <c r="F22" s="135"/>
      <c r="G22" s="139"/>
      <c r="H22" s="127"/>
    </row>
    <row r="23" spans="1:8" ht="18.75">
      <c r="A23" s="133"/>
      <c r="B23" s="134" t="s">
        <v>27</v>
      </c>
      <c r="C23" s="136">
        <f>'[1]MIN REC EXP SUMM'!E88</f>
        <v>47077186420</v>
      </c>
      <c r="D23" s="136">
        <f t="shared" ref="D23:D25" si="5">E23/3</f>
        <v>8935825817.666666</v>
      </c>
      <c r="E23" s="136">
        <f>'[1]MIN REC EXP SUMM'!K88</f>
        <v>26807477453</v>
      </c>
      <c r="F23" s="135">
        <f t="shared" ref="F23:F25" si="6">C23-D23</f>
        <v>38141360602.333336</v>
      </c>
      <c r="G23" s="127"/>
      <c r="H23" s="127"/>
    </row>
    <row r="24" spans="1:8" ht="18.75">
      <c r="A24" s="133"/>
      <c r="B24" s="134" t="s">
        <v>28</v>
      </c>
      <c r="C24" s="136">
        <f>'[1]CAP EXP SUMM'!C43</f>
        <v>104385049818</v>
      </c>
      <c r="D24" s="136">
        <f t="shared" si="5"/>
        <v>7275449228</v>
      </c>
      <c r="E24" s="136">
        <f>'[1]CAP EXP SUMM'!E43</f>
        <v>21826347684</v>
      </c>
      <c r="F24" s="135">
        <f t="shared" si="6"/>
        <v>97109600590</v>
      </c>
      <c r="G24" s="127"/>
      <c r="H24" s="127"/>
    </row>
    <row r="25" spans="1:8" ht="18.75">
      <c r="A25" s="133"/>
      <c r="B25" s="138" t="s">
        <v>29</v>
      </c>
      <c r="C25" s="136">
        <f>SUM(C23:C24)</f>
        <v>151462236238</v>
      </c>
      <c r="D25" s="136">
        <f t="shared" si="5"/>
        <v>16211275045.666666</v>
      </c>
      <c r="E25" s="136">
        <f>SUM(E23:E24)</f>
        <v>48633825137</v>
      </c>
      <c r="F25" s="135">
        <f t="shared" si="6"/>
        <v>135250961192.33333</v>
      </c>
    </row>
    <row r="26" spans="1:8" ht="18.75">
      <c r="A26" s="147"/>
      <c r="B26" s="147"/>
      <c r="C26" s="148"/>
      <c r="D26" s="148"/>
      <c r="E26" s="149"/>
      <c r="F26" s="149"/>
    </row>
    <row r="29" spans="1:8" ht="17.25" customHeight="1"/>
    <row r="30" spans="1:8" ht="15.75" customHeight="1"/>
  </sheetData>
  <mergeCells count="1">
    <mergeCell ref="B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workbookViewId="0">
      <selection activeCell="I7" sqref="I7"/>
    </sheetView>
  </sheetViews>
  <sheetFormatPr defaultColWidth="9.140625" defaultRowHeight="16.5"/>
  <cols>
    <col min="1" max="1" width="3.28515625" style="94" customWidth="1"/>
    <col min="2" max="2" width="8.85546875" style="94" customWidth="1"/>
    <col min="3" max="3" width="26.85546875" style="94" customWidth="1"/>
    <col min="4" max="4" width="50.85546875" style="94" customWidth="1"/>
    <col min="5" max="5" width="21" style="94" customWidth="1"/>
    <col min="6" max="6" width="0.28515625" style="94" customWidth="1"/>
    <col min="7" max="7" width="20.28515625" style="94" customWidth="1"/>
    <col min="8" max="8" width="0.28515625" style="94" customWidth="1"/>
    <col min="9" max="9" width="20.85546875" style="94" customWidth="1"/>
    <col min="10" max="10" width="24.7109375" style="94" customWidth="1"/>
    <col min="11" max="11" width="0.140625" style="94" customWidth="1"/>
    <col min="12" max="12" width="24.140625" style="94" customWidth="1"/>
    <col min="13" max="13" width="24.85546875" style="94" customWidth="1"/>
    <col min="14" max="14" width="19.5703125" style="94" customWidth="1"/>
    <col min="15" max="16384" width="9.140625" style="94"/>
  </cols>
  <sheetData>
    <row r="1" spans="1:13" ht="18.75" customHeight="1">
      <c r="A1" s="95"/>
      <c r="B1" s="164" t="s">
        <v>30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95"/>
    </row>
    <row r="2" spans="1:13" ht="18.75" customHeight="1">
      <c r="A2" s="95"/>
      <c r="B2" s="164" t="s">
        <v>31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95"/>
    </row>
    <row r="3" spans="1:13" ht="18.75">
      <c r="A3" s="95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95"/>
    </row>
    <row r="4" spans="1:13" ht="17.25">
      <c r="A4" s="95"/>
      <c r="B4" s="95"/>
      <c r="C4" s="95"/>
      <c r="D4" s="95"/>
      <c r="E4" s="96"/>
      <c r="F4" s="97"/>
      <c r="G4" s="97"/>
      <c r="H4" s="95"/>
      <c r="I4" s="95"/>
      <c r="J4" s="95"/>
      <c r="K4" s="95"/>
      <c r="L4" s="95"/>
      <c r="M4" s="95"/>
    </row>
    <row r="5" spans="1:13" ht="18.75">
      <c r="A5" s="95"/>
      <c r="B5" s="98"/>
      <c r="C5" s="98"/>
      <c r="D5" s="51" t="s">
        <v>32</v>
      </c>
      <c r="E5" s="99"/>
      <c r="F5" s="100"/>
      <c r="G5" s="100"/>
      <c r="H5" s="165" t="s">
        <v>33</v>
      </c>
      <c r="I5" s="165"/>
      <c r="J5" s="165"/>
      <c r="K5" s="165"/>
      <c r="L5" s="166"/>
      <c r="M5" s="95"/>
    </row>
    <row r="6" spans="1:13" ht="56.25" customHeight="1">
      <c r="A6" s="95"/>
      <c r="B6" s="101"/>
      <c r="C6" s="102"/>
      <c r="D6" s="103"/>
      <c r="E6" s="103" t="s">
        <v>34</v>
      </c>
      <c r="F6" s="104" t="s">
        <v>35</v>
      </c>
      <c r="G6" s="104" t="s">
        <v>367</v>
      </c>
      <c r="H6" s="85" t="s">
        <v>36</v>
      </c>
      <c r="I6" s="85" t="s">
        <v>368</v>
      </c>
      <c r="J6" s="85" t="s">
        <v>37</v>
      </c>
      <c r="K6" s="83" t="s">
        <v>38</v>
      </c>
      <c r="L6" s="103" t="s">
        <v>39</v>
      </c>
      <c r="M6" s="95"/>
    </row>
    <row r="7" spans="1:13" ht="18.75" customHeight="1">
      <c r="A7" s="95"/>
      <c r="B7" s="101"/>
      <c r="C7" s="102"/>
      <c r="D7" s="103"/>
      <c r="E7" s="103" t="s">
        <v>40</v>
      </c>
      <c r="F7" s="104">
        <v>2019</v>
      </c>
      <c r="G7" s="103">
        <v>2019</v>
      </c>
      <c r="H7" s="103">
        <v>2019</v>
      </c>
      <c r="I7" s="103">
        <v>2019</v>
      </c>
      <c r="J7" s="103"/>
      <c r="K7" s="103"/>
      <c r="L7" s="103"/>
      <c r="M7" s="95"/>
    </row>
    <row r="8" spans="1:13" ht="18.75">
      <c r="A8" s="95"/>
      <c r="B8" s="101"/>
      <c r="C8" s="102"/>
      <c r="D8" s="105"/>
      <c r="E8" s="106"/>
      <c r="F8" s="106"/>
      <c r="G8" s="106"/>
      <c r="H8" s="106"/>
      <c r="I8" s="115"/>
      <c r="J8" s="115"/>
      <c r="K8" s="115"/>
      <c r="L8" s="106"/>
      <c r="M8" s="95"/>
    </row>
    <row r="9" spans="1:13" ht="18.75">
      <c r="A9" s="95"/>
      <c r="B9" s="101" t="s">
        <v>41</v>
      </c>
      <c r="C9" s="107" t="s">
        <v>42</v>
      </c>
      <c r="D9" s="105" t="s">
        <v>43</v>
      </c>
      <c r="E9" s="108">
        <f>'[1]REC EXP'!I21</f>
        <v>2152282510</v>
      </c>
      <c r="F9" s="108">
        <f>'[1]REC EXP'!J4</f>
        <v>23242151</v>
      </c>
      <c r="G9" s="108">
        <f t="shared" ref="G9:G72" si="0">F9/3</f>
        <v>7747383.666666667</v>
      </c>
      <c r="H9" s="108">
        <v>2600729637</v>
      </c>
      <c r="I9" s="116">
        <f t="shared" ref="I9:I72" si="1">H9/3</f>
        <v>866909879</v>
      </c>
      <c r="J9" s="116">
        <f t="shared" ref="J9:J72" si="2">G9+I9</f>
        <v>874657262.66666663</v>
      </c>
      <c r="K9" s="117">
        <f t="shared" ref="K9:K13" si="3">SUM(F9:H9)</f>
        <v>2631719171.6666665</v>
      </c>
      <c r="L9" s="108">
        <f t="shared" ref="L9:L72" si="4">E9-J9</f>
        <v>1277625247.3333335</v>
      </c>
      <c r="M9" s="95"/>
    </row>
    <row r="10" spans="1:13" ht="18.75">
      <c r="A10" s="95"/>
      <c r="B10" s="101"/>
      <c r="C10" s="102"/>
      <c r="D10" s="105"/>
      <c r="E10" s="108"/>
      <c r="F10" s="108"/>
      <c r="G10" s="108">
        <f t="shared" si="0"/>
        <v>0</v>
      </c>
      <c r="H10" s="108"/>
      <c r="I10" s="116">
        <f t="shared" si="1"/>
        <v>0</v>
      </c>
      <c r="J10" s="116">
        <f t="shared" si="2"/>
        <v>0</v>
      </c>
      <c r="K10" s="117"/>
      <c r="L10" s="108">
        <f t="shared" si="4"/>
        <v>0</v>
      </c>
      <c r="M10" s="95"/>
    </row>
    <row r="11" spans="1:13" ht="18.75">
      <c r="A11" s="95"/>
      <c r="B11" s="101" t="s">
        <v>44</v>
      </c>
      <c r="C11" s="58" t="s">
        <v>45</v>
      </c>
      <c r="D11" s="105" t="s">
        <v>46</v>
      </c>
      <c r="E11" s="108">
        <v>136500000</v>
      </c>
      <c r="F11" s="108"/>
      <c r="G11" s="108">
        <f t="shared" si="0"/>
        <v>0</v>
      </c>
      <c r="H11" s="108">
        <v>63000000</v>
      </c>
      <c r="I11" s="116">
        <f t="shared" si="1"/>
        <v>21000000</v>
      </c>
      <c r="J11" s="116">
        <f t="shared" si="2"/>
        <v>21000000</v>
      </c>
      <c r="K11" s="117">
        <f t="shared" si="3"/>
        <v>63000000</v>
      </c>
      <c r="L11" s="108">
        <f t="shared" si="4"/>
        <v>115500000</v>
      </c>
      <c r="M11" s="95"/>
    </row>
    <row r="12" spans="1:13" ht="18.75">
      <c r="A12" s="95"/>
      <c r="B12" s="101"/>
      <c r="C12" s="102"/>
      <c r="D12" s="105"/>
      <c r="E12" s="108"/>
      <c r="F12" s="108"/>
      <c r="G12" s="108">
        <f t="shared" si="0"/>
        <v>0</v>
      </c>
      <c r="H12" s="108"/>
      <c r="I12" s="116">
        <f t="shared" si="1"/>
        <v>0</v>
      </c>
      <c r="J12" s="116">
        <f t="shared" si="2"/>
        <v>0</v>
      </c>
      <c r="K12" s="117"/>
      <c r="L12" s="108">
        <f t="shared" si="4"/>
        <v>0</v>
      </c>
      <c r="M12" s="95"/>
    </row>
    <row r="13" spans="1:13" ht="18.75">
      <c r="A13" s="95"/>
      <c r="B13" s="101" t="s">
        <v>44</v>
      </c>
      <c r="C13" s="58" t="s">
        <v>47</v>
      </c>
      <c r="D13" s="105" t="s">
        <v>48</v>
      </c>
      <c r="E13" s="108">
        <v>2830000000</v>
      </c>
      <c r="F13" s="65">
        <v>181687667</v>
      </c>
      <c r="G13" s="108">
        <f t="shared" si="0"/>
        <v>60562555.666666664</v>
      </c>
      <c r="H13" s="108">
        <v>1907642841</v>
      </c>
      <c r="I13" s="116">
        <f t="shared" si="1"/>
        <v>635880947</v>
      </c>
      <c r="J13" s="116">
        <f t="shared" si="2"/>
        <v>696443502.66666663</v>
      </c>
      <c r="K13" s="117">
        <f t="shared" si="3"/>
        <v>2149893063.6666665</v>
      </c>
      <c r="L13" s="108">
        <f t="shared" si="4"/>
        <v>2133556497.3333335</v>
      </c>
      <c r="M13" s="95"/>
    </row>
    <row r="14" spans="1:13" ht="18.75">
      <c r="A14" s="95"/>
      <c r="B14" s="101"/>
      <c r="C14" s="102"/>
      <c r="D14" s="105"/>
      <c r="E14" s="108"/>
      <c r="F14" s="108"/>
      <c r="G14" s="108">
        <f t="shared" si="0"/>
        <v>0</v>
      </c>
      <c r="H14" s="108"/>
      <c r="I14" s="116">
        <f t="shared" si="1"/>
        <v>0</v>
      </c>
      <c r="J14" s="116">
        <f t="shared" si="2"/>
        <v>0</v>
      </c>
      <c r="K14" s="117"/>
      <c r="L14" s="108">
        <f t="shared" si="4"/>
        <v>0</v>
      </c>
      <c r="M14" s="95"/>
    </row>
    <row r="15" spans="1:13" ht="18.75">
      <c r="A15" s="95"/>
      <c r="B15" s="101" t="s">
        <v>49</v>
      </c>
      <c r="C15" s="58" t="s">
        <v>50</v>
      </c>
      <c r="D15" s="105" t="s">
        <v>51</v>
      </c>
      <c r="E15" s="108">
        <v>89781000</v>
      </c>
      <c r="F15" s="65">
        <v>4848654</v>
      </c>
      <c r="G15" s="108">
        <f t="shared" si="0"/>
        <v>1616218</v>
      </c>
      <c r="H15" s="108">
        <v>61956000</v>
      </c>
      <c r="I15" s="116">
        <f t="shared" si="1"/>
        <v>20652000</v>
      </c>
      <c r="J15" s="116">
        <f t="shared" si="2"/>
        <v>22268218</v>
      </c>
      <c r="K15" s="117">
        <f t="shared" ref="K15:K18" si="5">SUM(F15:H15)</f>
        <v>68420872</v>
      </c>
      <c r="L15" s="108">
        <f t="shared" si="4"/>
        <v>67512782</v>
      </c>
      <c r="M15" s="95"/>
    </row>
    <row r="16" spans="1:13" ht="18.75">
      <c r="A16" s="95"/>
      <c r="B16" s="101"/>
      <c r="C16" s="102"/>
      <c r="D16" s="105"/>
      <c r="E16" s="108"/>
      <c r="F16" s="108"/>
      <c r="G16" s="108">
        <f t="shared" si="0"/>
        <v>0</v>
      </c>
      <c r="H16" s="108"/>
      <c r="I16" s="116">
        <f t="shared" si="1"/>
        <v>0</v>
      </c>
      <c r="J16" s="116">
        <f t="shared" si="2"/>
        <v>0</v>
      </c>
      <c r="K16" s="117"/>
      <c r="L16" s="108">
        <f t="shared" si="4"/>
        <v>0</v>
      </c>
      <c r="M16" s="95"/>
    </row>
    <row r="17" spans="1:13" ht="18.75">
      <c r="A17" s="95"/>
      <c r="B17" s="101" t="s">
        <v>52</v>
      </c>
      <c r="C17" s="58" t="s">
        <v>53</v>
      </c>
      <c r="D17" s="105" t="s">
        <v>54</v>
      </c>
      <c r="E17" s="108">
        <v>480923308</v>
      </c>
      <c r="F17" s="61">
        <v>141617839</v>
      </c>
      <c r="G17" s="108">
        <f t="shared" si="0"/>
        <v>47205946.333333336</v>
      </c>
      <c r="H17" s="108">
        <v>34100000</v>
      </c>
      <c r="I17" s="116">
        <f t="shared" si="1"/>
        <v>11366666.666666666</v>
      </c>
      <c r="J17" s="116">
        <f t="shared" si="2"/>
        <v>58572613</v>
      </c>
      <c r="K17" s="117">
        <f t="shared" si="5"/>
        <v>222923785.33333334</v>
      </c>
      <c r="L17" s="108">
        <f t="shared" si="4"/>
        <v>422350695</v>
      </c>
      <c r="M17" s="95"/>
    </row>
    <row r="18" spans="1:13" ht="18.75">
      <c r="A18" s="95"/>
      <c r="B18" s="101"/>
      <c r="C18" s="102"/>
      <c r="D18" s="105"/>
      <c r="E18" s="108"/>
      <c r="F18" s="108"/>
      <c r="G18" s="108">
        <f t="shared" si="0"/>
        <v>0</v>
      </c>
      <c r="H18" s="108"/>
      <c r="I18" s="116">
        <f t="shared" si="1"/>
        <v>0</v>
      </c>
      <c r="J18" s="116">
        <f t="shared" si="2"/>
        <v>0</v>
      </c>
      <c r="K18" s="117">
        <f t="shared" si="5"/>
        <v>0</v>
      </c>
      <c r="L18" s="108">
        <f t="shared" si="4"/>
        <v>0</v>
      </c>
      <c r="M18" s="95"/>
    </row>
    <row r="19" spans="1:13" ht="18.75">
      <c r="A19" s="95"/>
      <c r="B19" s="101" t="s">
        <v>55</v>
      </c>
      <c r="C19" s="58" t="s">
        <v>56</v>
      </c>
      <c r="D19" s="105" t="s">
        <v>57</v>
      </c>
      <c r="E19" s="108">
        <v>68875500</v>
      </c>
      <c r="F19" s="65">
        <v>34383477</v>
      </c>
      <c r="G19" s="108">
        <f t="shared" si="0"/>
        <v>11461159</v>
      </c>
      <c r="H19" s="108">
        <v>4500000</v>
      </c>
      <c r="I19" s="116">
        <f t="shared" si="1"/>
        <v>1500000</v>
      </c>
      <c r="J19" s="116">
        <f t="shared" si="2"/>
        <v>12961159</v>
      </c>
      <c r="K19" s="65">
        <v>22798724</v>
      </c>
      <c r="L19" s="108">
        <f t="shared" si="4"/>
        <v>55914341</v>
      </c>
      <c r="M19" s="95"/>
    </row>
    <row r="20" spans="1:13" ht="18.75">
      <c r="A20" s="95"/>
      <c r="B20" s="101"/>
      <c r="C20" s="102"/>
      <c r="D20" s="105" t="s">
        <v>58</v>
      </c>
      <c r="E20" s="108"/>
      <c r="F20" s="108"/>
      <c r="G20" s="108">
        <f t="shared" si="0"/>
        <v>0</v>
      </c>
      <c r="H20" s="108"/>
      <c r="I20" s="116">
        <f t="shared" si="1"/>
        <v>0</v>
      </c>
      <c r="J20" s="116">
        <f t="shared" si="2"/>
        <v>0</v>
      </c>
      <c r="K20" s="117"/>
      <c r="L20" s="108">
        <f t="shared" si="4"/>
        <v>0</v>
      </c>
      <c r="M20" s="95"/>
    </row>
    <row r="21" spans="1:13" ht="18.75">
      <c r="A21" s="95"/>
      <c r="B21" s="101"/>
      <c r="C21" s="102"/>
      <c r="D21" s="105"/>
      <c r="E21" s="108"/>
      <c r="F21" s="108"/>
      <c r="G21" s="108">
        <f t="shared" si="0"/>
        <v>0</v>
      </c>
      <c r="H21" s="108"/>
      <c r="I21" s="116">
        <f t="shared" si="1"/>
        <v>0</v>
      </c>
      <c r="J21" s="116">
        <f t="shared" si="2"/>
        <v>0</v>
      </c>
      <c r="K21" s="117"/>
      <c r="L21" s="108">
        <f t="shared" si="4"/>
        <v>0</v>
      </c>
      <c r="M21" s="95"/>
    </row>
    <row r="22" spans="1:13" ht="18.75">
      <c r="A22" s="95"/>
      <c r="B22" s="101" t="s">
        <v>59</v>
      </c>
      <c r="C22" s="58" t="s">
        <v>60</v>
      </c>
      <c r="D22" s="105" t="s">
        <v>61</v>
      </c>
      <c r="E22" s="108">
        <v>35444448</v>
      </c>
      <c r="F22" s="108">
        <f>'[1]REC EXP'!J104</f>
        <v>22798724</v>
      </c>
      <c r="G22" s="108">
        <f t="shared" si="0"/>
        <v>7599574.666666667</v>
      </c>
      <c r="H22" s="108">
        <v>1355000</v>
      </c>
      <c r="I22" s="116">
        <f t="shared" si="1"/>
        <v>451666.66666666669</v>
      </c>
      <c r="J22" s="116">
        <f t="shared" si="2"/>
        <v>8051241.333333334</v>
      </c>
      <c r="K22" s="117">
        <f t="shared" ref="K22:K26" si="6">SUM(F22:H22)</f>
        <v>31753298.666666668</v>
      </c>
      <c r="L22" s="108">
        <f t="shared" si="4"/>
        <v>27393206.666666664</v>
      </c>
      <c r="M22" s="95"/>
    </row>
    <row r="23" spans="1:13" ht="18.75">
      <c r="A23" s="95"/>
      <c r="B23" s="101"/>
      <c r="C23" s="102"/>
      <c r="D23" s="105"/>
      <c r="E23" s="108"/>
      <c r="F23" s="108"/>
      <c r="G23" s="108">
        <f t="shared" si="0"/>
        <v>0</v>
      </c>
      <c r="H23" s="108"/>
      <c r="I23" s="116">
        <f t="shared" si="1"/>
        <v>0</v>
      </c>
      <c r="J23" s="116">
        <f t="shared" si="2"/>
        <v>0</v>
      </c>
      <c r="K23" s="117"/>
      <c r="L23" s="108">
        <f t="shared" si="4"/>
        <v>0</v>
      </c>
      <c r="M23" s="95"/>
    </row>
    <row r="24" spans="1:13" ht="18.75">
      <c r="A24" s="95"/>
      <c r="B24" s="101" t="s">
        <v>62</v>
      </c>
      <c r="C24" s="58" t="s">
        <v>63</v>
      </c>
      <c r="D24" s="109" t="s">
        <v>64</v>
      </c>
      <c r="E24" s="108">
        <v>316834081</v>
      </c>
      <c r="F24" s="65">
        <v>129952810</v>
      </c>
      <c r="G24" s="108">
        <f t="shared" si="0"/>
        <v>43317603.333333336</v>
      </c>
      <c r="H24" s="108">
        <v>19540000</v>
      </c>
      <c r="I24" s="116">
        <f t="shared" si="1"/>
        <v>6513333.333333333</v>
      </c>
      <c r="J24" s="116">
        <f t="shared" si="2"/>
        <v>49830936.666666672</v>
      </c>
      <c r="K24" s="117">
        <f t="shared" si="6"/>
        <v>192810413.33333334</v>
      </c>
      <c r="L24" s="108">
        <f t="shared" si="4"/>
        <v>267003144.33333331</v>
      </c>
      <c r="M24" s="95"/>
    </row>
    <row r="25" spans="1:13" ht="18.75">
      <c r="A25" s="95"/>
      <c r="B25" s="101"/>
      <c r="C25" s="102"/>
      <c r="D25" s="105"/>
      <c r="E25" s="108"/>
      <c r="F25" s="108"/>
      <c r="G25" s="108">
        <f t="shared" si="0"/>
        <v>0</v>
      </c>
      <c r="H25" s="108"/>
      <c r="I25" s="116">
        <f t="shared" si="1"/>
        <v>0</v>
      </c>
      <c r="J25" s="116">
        <f t="shared" si="2"/>
        <v>0</v>
      </c>
      <c r="K25" s="117"/>
      <c r="L25" s="108">
        <f t="shared" si="4"/>
        <v>0</v>
      </c>
      <c r="M25" s="95"/>
    </row>
    <row r="26" spans="1:13" ht="18.75">
      <c r="A26" s="95"/>
      <c r="B26" s="101" t="s">
        <v>65</v>
      </c>
      <c r="C26" s="58" t="s">
        <v>66</v>
      </c>
      <c r="D26" s="105" t="s">
        <v>67</v>
      </c>
      <c r="E26" s="108">
        <v>160750000</v>
      </c>
      <c r="F26" s="65">
        <v>70025213</v>
      </c>
      <c r="G26" s="108">
        <f t="shared" si="0"/>
        <v>23341737.666666668</v>
      </c>
      <c r="H26" s="108">
        <v>6665000</v>
      </c>
      <c r="I26" s="116">
        <f t="shared" si="1"/>
        <v>2221666.6666666665</v>
      </c>
      <c r="J26" s="116">
        <f t="shared" si="2"/>
        <v>25563404.333333336</v>
      </c>
      <c r="K26" s="117">
        <f t="shared" si="6"/>
        <v>100031950.66666667</v>
      </c>
      <c r="L26" s="108">
        <f t="shared" si="4"/>
        <v>135186595.66666666</v>
      </c>
      <c r="M26" s="95"/>
    </row>
    <row r="27" spans="1:13" ht="18.75">
      <c r="A27" s="95"/>
      <c r="B27" s="101"/>
      <c r="C27" s="102"/>
      <c r="D27" s="105"/>
      <c r="E27" s="108"/>
      <c r="F27" s="108"/>
      <c r="G27" s="108">
        <f t="shared" si="0"/>
        <v>0</v>
      </c>
      <c r="H27" s="108"/>
      <c r="I27" s="116">
        <f t="shared" si="1"/>
        <v>0</v>
      </c>
      <c r="J27" s="116">
        <f t="shared" si="2"/>
        <v>0</v>
      </c>
      <c r="K27" s="117"/>
      <c r="L27" s="108">
        <f t="shared" si="4"/>
        <v>0</v>
      </c>
      <c r="M27" s="95"/>
    </row>
    <row r="28" spans="1:13" ht="18.75">
      <c r="A28" s="95"/>
      <c r="B28" s="101" t="s">
        <v>68</v>
      </c>
      <c r="C28" s="58" t="s">
        <v>69</v>
      </c>
      <c r="D28" s="105" t="s">
        <v>70</v>
      </c>
      <c r="E28" s="108">
        <v>137920306</v>
      </c>
      <c r="F28" s="65">
        <v>14895841</v>
      </c>
      <c r="G28" s="108">
        <f t="shared" si="0"/>
        <v>4965280.333333333</v>
      </c>
      <c r="H28" s="108">
        <v>18053000</v>
      </c>
      <c r="I28" s="116">
        <f t="shared" si="1"/>
        <v>6017666.666666667</v>
      </c>
      <c r="J28" s="116">
        <f t="shared" si="2"/>
        <v>10982947</v>
      </c>
      <c r="K28" s="117">
        <f t="shared" ref="K28:K32" si="7">SUM(F28:H28)</f>
        <v>37914121.333333328</v>
      </c>
      <c r="L28" s="108">
        <f t="shared" si="4"/>
        <v>126937359</v>
      </c>
      <c r="M28" s="95"/>
    </row>
    <row r="29" spans="1:13" ht="18.75">
      <c r="A29" s="95"/>
      <c r="B29" s="101"/>
      <c r="C29" s="102"/>
      <c r="D29" s="105"/>
      <c r="E29" s="108"/>
      <c r="F29" s="108"/>
      <c r="G29" s="108">
        <f t="shared" si="0"/>
        <v>0</v>
      </c>
      <c r="H29" s="108"/>
      <c r="I29" s="116">
        <f t="shared" si="1"/>
        <v>0</v>
      </c>
      <c r="J29" s="116">
        <f t="shared" si="2"/>
        <v>0</v>
      </c>
      <c r="K29" s="117"/>
      <c r="L29" s="108">
        <f t="shared" si="4"/>
        <v>0</v>
      </c>
      <c r="M29" s="95"/>
    </row>
    <row r="30" spans="1:13" ht="37.5">
      <c r="A30" s="95"/>
      <c r="B30" s="101" t="s">
        <v>71</v>
      </c>
      <c r="C30" s="58" t="s">
        <v>72</v>
      </c>
      <c r="D30" s="71" t="s">
        <v>73</v>
      </c>
      <c r="E30" s="108">
        <v>300100000</v>
      </c>
      <c r="F30" s="65">
        <v>169574888</v>
      </c>
      <c r="G30" s="108">
        <f t="shared" si="0"/>
        <v>56524962.666666664</v>
      </c>
      <c r="H30" s="108">
        <v>7200000</v>
      </c>
      <c r="I30" s="116">
        <f t="shared" si="1"/>
        <v>2400000</v>
      </c>
      <c r="J30" s="116">
        <f t="shared" si="2"/>
        <v>58924962.666666664</v>
      </c>
      <c r="K30" s="117">
        <f t="shared" si="7"/>
        <v>233299850.66666666</v>
      </c>
      <c r="L30" s="108">
        <f t="shared" si="4"/>
        <v>241175037.33333334</v>
      </c>
      <c r="M30" s="95"/>
    </row>
    <row r="31" spans="1:13" ht="18.75">
      <c r="A31" s="95"/>
      <c r="B31" s="101"/>
      <c r="C31" s="102"/>
      <c r="D31" s="105"/>
      <c r="E31" s="108"/>
      <c r="F31" s="108"/>
      <c r="G31" s="108">
        <f t="shared" si="0"/>
        <v>0</v>
      </c>
      <c r="H31" s="108"/>
      <c r="I31" s="116">
        <f t="shared" si="1"/>
        <v>0</v>
      </c>
      <c r="J31" s="116">
        <f t="shared" si="2"/>
        <v>0</v>
      </c>
      <c r="K31" s="117"/>
      <c r="L31" s="108">
        <f t="shared" si="4"/>
        <v>0</v>
      </c>
      <c r="M31" s="95"/>
    </row>
    <row r="32" spans="1:13" ht="18.75">
      <c r="A32" s="95"/>
      <c r="B32" s="101" t="s">
        <v>74</v>
      </c>
      <c r="C32" s="58" t="s">
        <v>75</v>
      </c>
      <c r="D32" s="71" t="s">
        <v>76</v>
      </c>
      <c r="E32" s="108">
        <v>107200000</v>
      </c>
      <c r="F32" s="65">
        <v>54373417</v>
      </c>
      <c r="G32" s="108">
        <f t="shared" si="0"/>
        <v>18124472.333333332</v>
      </c>
      <c r="H32" s="108">
        <v>5356000</v>
      </c>
      <c r="I32" s="116">
        <f t="shared" si="1"/>
        <v>1785333.3333333333</v>
      </c>
      <c r="J32" s="116">
        <f t="shared" si="2"/>
        <v>19909805.666666664</v>
      </c>
      <c r="K32" s="117">
        <f t="shared" si="7"/>
        <v>77853889.333333328</v>
      </c>
      <c r="L32" s="108">
        <f t="shared" si="4"/>
        <v>87290194.333333343</v>
      </c>
      <c r="M32" s="95"/>
    </row>
    <row r="33" spans="1:13" ht="18.75">
      <c r="A33" s="95"/>
      <c r="B33" s="101"/>
      <c r="C33" s="102"/>
      <c r="D33" s="105"/>
      <c r="E33" s="108"/>
      <c r="F33" s="108"/>
      <c r="G33" s="108">
        <f t="shared" si="0"/>
        <v>0</v>
      </c>
      <c r="H33" s="108"/>
      <c r="I33" s="116">
        <f t="shared" si="1"/>
        <v>0</v>
      </c>
      <c r="J33" s="116">
        <f t="shared" si="2"/>
        <v>0</v>
      </c>
      <c r="K33" s="117"/>
      <c r="L33" s="108">
        <f t="shared" si="4"/>
        <v>0</v>
      </c>
      <c r="M33" s="95"/>
    </row>
    <row r="34" spans="1:13" ht="18.75">
      <c r="A34" s="95"/>
      <c r="B34" s="101" t="s">
        <v>77</v>
      </c>
      <c r="C34" s="58" t="s">
        <v>78</v>
      </c>
      <c r="D34" s="105" t="s">
        <v>79</v>
      </c>
      <c r="E34" s="108">
        <v>1517500000</v>
      </c>
      <c r="F34" s="65">
        <v>192531634</v>
      </c>
      <c r="G34" s="108">
        <f t="shared" si="0"/>
        <v>64177211.333333336</v>
      </c>
      <c r="H34" s="108">
        <v>331641400</v>
      </c>
      <c r="I34" s="116">
        <f t="shared" si="1"/>
        <v>110547133.33333333</v>
      </c>
      <c r="J34" s="116">
        <f t="shared" si="2"/>
        <v>174724344.66666666</v>
      </c>
      <c r="K34" s="117">
        <f t="shared" ref="K34:K40" si="8">SUM(F34:H34)</f>
        <v>588350245.33333337</v>
      </c>
      <c r="L34" s="108">
        <f t="shared" si="4"/>
        <v>1342775655.3333333</v>
      </c>
      <c r="M34" s="95"/>
    </row>
    <row r="35" spans="1:13" ht="18.75">
      <c r="A35" s="95"/>
      <c r="B35" s="101"/>
      <c r="C35" s="102"/>
      <c r="D35" s="105"/>
      <c r="E35" s="108"/>
      <c r="F35" s="108"/>
      <c r="G35" s="108">
        <f t="shared" si="0"/>
        <v>0</v>
      </c>
      <c r="H35" s="108"/>
      <c r="I35" s="116">
        <f t="shared" si="1"/>
        <v>0</v>
      </c>
      <c r="J35" s="116">
        <f t="shared" si="2"/>
        <v>0</v>
      </c>
      <c r="K35" s="117"/>
      <c r="L35" s="108">
        <f t="shared" si="4"/>
        <v>0</v>
      </c>
      <c r="M35" s="95"/>
    </row>
    <row r="36" spans="1:13" ht="18.75">
      <c r="A36" s="95"/>
      <c r="B36" s="101" t="s">
        <v>80</v>
      </c>
      <c r="C36" s="58" t="s">
        <v>81</v>
      </c>
      <c r="D36" s="105" t="s">
        <v>82</v>
      </c>
      <c r="E36" s="108">
        <v>510000000</v>
      </c>
      <c r="F36" s="65">
        <v>257401824</v>
      </c>
      <c r="G36" s="108">
        <f t="shared" si="0"/>
        <v>85800608</v>
      </c>
      <c r="H36" s="108">
        <v>6125000</v>
      </c>
      <c r="I36" s="116">
        <f t="shared" si="1"/>
        <v>2041666.6666666667</v>
      </c>
      <c r="J36" s="116">
        <f t="shared" si="2"/>
        <v>87842274.666666672</v>
      </c>
      <c r="K36" s="117">
        <f t="shared" si="8"/>
        <v>349327432</v>
      </c>
      <c r="L36" s="108">
        <f t="shared" si="4"/>
        <v>422157725.33333331</v>
      </c>
      <c r="M36" s="95"/>
    </row>
    <row r="37" spans="1:13" ht="18.75">
      <c r="A37" s="95"/>
      <c r="B37" s="101"/>
      <c r="C37" s="102"/>
      <c r="D37" s="105"/>
      <c r="E37" s="108"/>
      <c r="F37" s="108"/>
      <c r="G37" s="108">
        <f t="shared" si="0"/>
        <v>0</v>
      </c>
      <c r="H37" s="108"/>
      <c r="I37" s="116">
        <f t="shared" si="1"/>
        <v>0</v>
      </c>
      <c r="J37" s="116">
        <f t="shared" si="2"/>
        <v>0</v>
      </c>
      <c r="K37" s="117"/>
      <c r="L37" s="108">
        <f t="shared" si="4"/>
        <v>0</v>
      </c>
      <c r="M37" s="95"/>
    </row>
    <row r="38" spans="1:13" ht="17.25" customHeight="1">
      <c r="A38" s="95"/>
      <c r="B38" s="101" t="s">
        <v>83</v>
      </c>
      <c r="C38" s="58" t="s">
        <v>84</v>
      </c>
      <c r="D38" s="105" t="s">
        <v>85</v>
      </c>
      <c r="E38" s="108">
        <v>768651634</v>
      </c>
      <c r="F38" s="65">
        <v>337475996</v>
      </c>
      <c r="G38" s="108">
        <f t="shared" si="0"/>
        <v>112491998.66666667</v>
      </c>
      <c r="H38" s="108">
        <v>233532691</v>
      </c>
      <c r="I38" s="116">
        <f t="shared" si="1"/>
        <v>77844230.333333328</v>
      </c>
      <c r="J38" s="116">
        <f t="shared" si="2"/>
        <v>190336229</v>
      </c>
      <c r="K38" s="117">
        <f t="shared" si="8"/>
        <v>683500685.66666675</v>
      </c>
      <c r="L38" s="108">
        <f t="shared" si="4"/>
        <v>578315405</v>
      </c>
      <c r="M38" s="95"/>
    </row>
    <row r="39" spans="1:13" ht="47.25" customHeight="1">
      <c r="A39" s="95"/>
      <c r="B39" s="101"/>
      <c r="C39" s="102"/>
      <c r="D39" s="105"/>
      <c r="E39" s="108"/>
      <c r="F39" s="108"/>
      <c r="G39" s="108">
        <f t="shared" si="0"/>
        <v>0</v>
      </c>
      <c r="H39" s="108"/>
      <c r="I39" s="116">
        <f t="shared" si="1"/>
        <v>0</v>
      </c>
      <c r="J39" s="116">
        <f t="shared" si="2"/>
        <v>0</v>
      </c>
      <c r="K39" s="117">
        <f t="shared" si="8"/>
        <v>0</v>
      </c>
      <c r="L39" s="108">
        <f t="shared" si="4"/>
        <v>0</v>
      </c>
      <c r="M39" s="95"/>
    </row>
    <row r="40" spans="1:13" ht="18.75">
      <c r="A40" s="95"/>
      <c r="B40" s="101" t="s">
        <v>86</v>
      </c>
      <c r="C40" s="58" t="s">
        <v>87</v>
      </c>
      <c r="D40" s="105" t="s">
        <v>88</v>
      </c>
      <c r="E40" s="108">
        <v>115900000</v>
      </c>
      <c r="F40" s="65">
        <v>20772050</v>
      </c>
      <c r="G40" s="108">
        <f t="shared" si="0"/>
        <v>6924016.666666667</v>
      </c>
      <c r="H40" s="108">
        <v>14819000</v>
      </c>
      <c r="I40" s="116">
        <f t="shared" si="1"/>
        <v>4939666.666666667</v>
      </c>
      <c r="J40" s="116">
        <f t="shared" si="2"/>
        <v>11863683.333333334</v>
      </c>
      <c r="K40" s="117">
        <f t="shared" si="8"/>
        <v>42515066.666666672</v>
      </c>
      <c r="L40" s="108">
        <f t="shared" si="4"/>
        <v>104036316.66666667</v>
      </c>
      <c r="M40" s="95"/>
    </row>
    <row r="41" spans="1:13" ht="18.75">
      <c r="A41" s="95"/>
      <c r="B41" s="101"/>
      <c r="C41" s="102"/>
      <c r="D41" s="105" t="s">
        <v>89</v>
      </c>
      <c r="E41" s="108"/>
      <c r="F41" s="108"/>
      <c r="G41" s="108">
        <f t="shared" si="0"/>
        <v>0</v>
      </c>
      <c r="H41" s="108"/>
      <c r="I41" s="116">
        <f t="shared" si="1"/>
        <v>0</v>
      </c>
      <c r="J41" s="116">
        <f t="shared" si="2"/>
        <v>0</v>
      </c>
      <c r="K41" s="117"/>
      <c r="L41" s="108">
        <f t="shared" si="4"/>
        <v>0</v>
      </c>
      <c r="M41" s="95"/>
    </row>
    <row r="42" spans="1:13" ht="18.75">
      <c r="A42" s="95"/>
      <c r="B42" s="110"/>
      <c r="C42" s="103"/>
      <c r="D42" s="105"/>
      <c r="E42" s="111"/>
      <c r="F42" s="111"/>
      <c r="G42" s="108">
        <f t="shared" si="0"/>
        <v>0</v>
      </c>
      <c r="H42" s="111"/>
      <c r="I42" s="116">
        <f t="shared" si="1"/>
        <v>0</v>
      </c>
      <c r="J42" s="116">
        <f t="shared" si="2"/>
        <v>0</v>
      </c>
      <c r="K42" s="117"/>
      <c r="L42" s="108">
        <f t="shared" si="4"/>
        <v>0</v>
      </c>
      <c r="M42" s="95"/>
    </row>
    <row r="43" spans="1:13" ht="18.75">
      <c r="A43" s="95"/>
      <c r="B43" s="110" t="s">
        <v>90</v>
      </c>
      <c r="C43" s="58" t="s">
        <v>91</v>
      </c>
      <c r="D43" s="105" t="s">
        <v>92</v>
      </c>
      <c r="E43" s="108">
        <v>290000000</v>
      </c>
      <c r="F43" s="112"/>
      <c r="G43" s="108">
        <f t="shared" si="0"/>
        <v>0</v>
      </c>
      <c r="H43" s="113">
        <v>31841000</v>
      </c>
      <c r="I43" s="116">
        <f t="shared" si="1"/>
        <v>10613666.666666666</v>
      </c>
      <c r="J43" s="116">
        <f t="shared" si="2"/>
        <v>10613666.666666666</v>
      </c>
      <c r="K43" s="117">
        <f t="shared" ref="K43:K67" si="9">SUM(F43:H43)</f>
        <v>31841000</v>
      </c>
      <c r="L43" s="108">
        <f t="shared" si="4"/>
        <v>279386333.33333331</v>
      </c>
      <c r="M43" s="95"/>
    </row>
    <row r="44" spans="1:13" ht="18.75">
      <c r="A44" s="95"/>
      <c r="B44" s="110"/>
      <c r="C44" s="103"/>
      <c r="D44" s="105"/>
      <c r="E44" s="113"/>
      <c r="F44" s="113"/>
      <c r="G44" s="108">
        <f t="shared" si="0"/>
        <v>0</v>
      </c>
      <c r="H44" s="113"/>
      <c r="I44" s="116">
        <f t="shared" si="1"/>
        <v>0</v>
      </c>
      <c r="J44" s="116">
        <f t="shared" si="2"/>
        <v>0</v>
      </c>
      <c r="K44" s="117">
        <f t="shared" si="9"/>
        <v>0</v>
      </c>
      <c r="L44" s="108">
        <f t="shared" si="4"/>
        <v>0</v>
      </c>
      <c r="M44" s="95"/>
    </row>
    <row r="45" spans="1:13" ht="18.75">
      <c r="A45" s="95"/>
      <c r="B45" s="110" t="s">
        <v>93</v>
      </c>
      <c r="C45" s="58" t="s">
        <v>94</v>
      </c>
      <c r="D45" s="105" t="s">
        <v>95</v>
      </c>
      <c r="E45" s="108">
        <v>4094677404</v>
      </c>
      <c r="F45" s="114">
        <v>2616193333</v>
      </c>
      <c r="G45" s="108">
        <f t="shared" si="0"/>
        <v>872064444.33333337</v>
      </c>
      <c r="H45" s="113">
        <v>247094000</v>
      </c>
      <c r="I45" s="116">
        <f t="shared" si="1"/>
        <v>82364666.666666672</v>
      </c>
      <c r="J45" s="116">
        <f t="shared" si="2"/>
        <v>954429111</v>
      </c>
      <c r="K45" s="117">
        <f t="shared" si="9"/>
        <v>3735351777.3333335</v>
      </c>
      <c r="L45" s="108">
        <f t="shared" si="4"/>
        <v>3140248293</v>
      </c>
      <c r="M45" s="95"/>
    </row>
    <row r="46" spans="1:13" ht="18.75">
      <c r="A46" s="95"/>
      <c r="B46" s="110"/>
      <c r="C46" s="103"/>
      <c r="D46" s="105"/>
      <c r="E46" s="113"/>
      <c r="F46" s="113"/>
      <c r="G46" s="108">
        <f t="shared" si="0"/>
        <v>0</v>
      </c>
      <c r="H46" s="113"/>
      <c r="I46" s="116">
        <f t="shared" si="1"/>
        <v>0</v>
      </c>
      <c r="J46" s="116">
        <f t="shared" si="2"/>
        <v>0</v>
      </c>
      <c r="K46" s="117">
        <f t="shared" si="9"/>
        <v>0</v>
      </c>
      <c r="L46" s="108">
        <f t="shared" si="4"/>
        <v>0</v>
      </c>
      <c r="M46" s="95"/>
    </row>
    <row r="47" spans="1:13" ht="18.75">
      <c r="A47" s="95"/>
      <c r="B47" s="110" t="s">
        <v>96</v>
      </c>
      <c r="C47" s="58" t="s">
        <v>97</v>
      </c>
      <c r="D47" s="105" t="s">
        <v>98</v>
      </c>
      <c r="E47" s="108">
        <v>147395122</v>
      </c>
      <c r="F47" s="65">
        <v>55613043</v>
      </c>
      <c r="G47" s="108">
        <f t="shared" si="0"/>
        <v>18537681</v>
      </c>
      <c r="H47" s="113">
        <v>27005000</v>
      </c>
      <c r="I47" s="116">
        <f t="shared" si="1"/>
        <v>9001666.666666666</v>
      </c>
      <c r="J47" s="116">
        <f t="shared" si="2"/>
        <v>27539347.666666664</v>
      </c>
      <c r="K47" s="117">
        <f t="shared" si="9"/>
        <v>101155724</v>
      </c>
      <c r="L47" s="108">
        <f t="shared" si="4"/>
        <v>119855774.33333334</v>
      </c>
      <c r="M47" s="95"/>
    </row>
    <row r="48" spans="1:13" ht="18.75">
      <c r="A48" s="95"/>
      <c r="B48" s="110"/>
      <c r="C48" s="103"/>
      <c r="D48" s="105" t="s">
        <v>99</v>
      </c>
      <c r="E48" s="113"/>
      <c r="F48" s="113"/>
      <c r="G48" s="108">
        <f t="shared" si="0"/>
        <v>0</v>
      </c>
      <c r="H48" s="113"/>
      <c r="I48" s="116">
        <f t="shared" si="1"/>
        <v>0</v>
      </c>
      <c r="J48" s="116">
        <f t="shared" si="2"/>
        <v>0</v>
      </c>
      <c r="K48" s="117">
        <f t="shared" si="9"/>
        <v>0</v>
      </c>
      <c r="L48" s="108">
        <f t="shared" si="4"/>
        <v>0</v>
      </c>
      <c r="M48" s="95"/>
    </row>
    <row r="49" spans="1:13" ht="18.75">
      <c r="A49" s="95"/>
      <c r="B49" s="110"/>
      <c r="C49" s="103"/>
      <c r="D49" s="105"/>
      <c r="E49" s="113"/>
      <c r="F49" s="113"/>
      <c r="G49" s="108">
        <f t="shared" si="0"/>
        <v>0</v>
      </c>
      <c r="H49" s="113"/>
      <c r="I49" s="116">
        <f t="shared" si="1"/>
        <v>0</v>
      </c>
      <c r="J49" s="116">
        <f t="shared" si="2"/>
        <v>0</v>
      </c>
      <c r="K49" s="117">
        <f t="shared" si="9"/>
        <v>0</v>
      </c>
      <c r="L49" s="108">
        <f t="shared" si="4"/>
        <v>0</v>
      </c>
      <c r="M49" s="95"/>
    </row>
    <row r="50" spans="1:13" ht="18.75">
      <c r="A50" s="95"/>
      <c r="B50" s="110" t="s">
        <v>100</v>
      </c>
      <c r="C50" s="58" t="s">
        <v>101</v>
      </c>
      <c r="D50" s="105" t="s">
        <v>102</v>
      </c>
      <c r="E50" s="108">
        <v>123300000</v>
      </c>
      <c r="F50" s="65">
        <v>33674909</v>
      </c>
      <c r="G50" s="108">
        <f t="shared" si="0"/>
        <v>11224969.666666666</v>
      </c>
      <c r="H50" s="113">
        <v>12900000</v>
      </c>
      <c r="I50" s="116">
        <f t="shared" si="1"/>
        <v>4300000</v>
      </c>
      <c r="J50" s="116">
        <f t="shared" si="2"/>
        <v>15524969.666666666</v>
      </c>
      <c r="K50" s="117">
        <f t="shared" si="9"/>
        <v>57799878.666666664</v>
      </c>
      <c r="L50" s="108">
        <f t="shared" si="4"/>
        <v>107775030.33333333</v>
      </c>
      <c r="M50" s="95"/>
    </row>
    <row r="51" spans="1:13" ht="18.75">
      <c r="A51" s="95"/>
      <c r="B51" s="110"/>
      <c r="C51" s="103"/>
      <c r="D51" s="105"/>
      <c r="E51" s="113"/>
      <c r="F51" s="113"/>
      <c r="G51" s="108">
        <f t="shared" si="0"/>
        <v>0</v>
      </c>
      <c r="H51" s="113"/>
      <c r="I51" s="116">
        <f t="shared" si="1"/>
        <v>0</v>
      </c>
      <c r="J51" s="116">
        <f t="shared" si="2"/>
        <v>0</v>
      </c>
      <c r="K51" s="117">
        <f t="shared" si="9"/>
        <v>0</v>
      </c>
      <c r="L51" s="108">
        <f t="shared" si="4"/>
        <v>0</v>
      </c>
      <c r="M51" s="95"/>
    </row>
    <row r="52" spans="1:13" ht="18.75">
      <c r="A52" s="95"/>
      <c r="B52" s="110" t="s">
        <v>103</v>
      </c>
      <c r="C52" s="58" t="s">
        <v>104</v>
      </c>
      <c r="D52" s="105" t="s">
        <v>105</v>
      </c>
      <c r="E52" s="108">
        <v>803281499</v>
      </c>
      <c r="F52" s="65">
        <v>40699753</v>
      </c>
      <c r="G52" s="108">
        <f t="shared" si="0"/>
        <v>13566584.333333334</v>
      </c>
      <c r="H52" s="113">
        <v>204327000</v>
      </c>
      <c r="I52" s="116">
        <f t="shared" si="1"/>
        <v>68109000</v>
      </c>
      <c r="J52" s="116">
        <f t="shared" si="2"/>
        <v>81675584.333333328</v>
      </c>
      <c r="K52" s="117">
        <f t="shared" si="9"/>
        <v>258593337.33333334</v>
      </c>
      <c r="L52" s="108">
        <f t="shared" si="4"/>
        <v>721605914.66666663</v>
      </c>
      <c r="M52" s="95"/>
    </row>
    <row r="53" spans="1:13" ht="18.75">
      <c r="A53" s="95"/>
      <c r="B53" s="110"/>
      <c r="C53" s="103"/>
      <c r="D53" s="105"/>
      <c r="E53" s="113"/>
      <c r="F53" s="113"/>
      <c r="G53" s="108">
        <f t="shared" si="0"/>
        <v>0</v>
      </c>
      <c r="H53" s="113"/>
      <c r="I53" s="116">
        <f t="shared" si="1"/>
        <v>0</v>
      </c>
      <c r="J53" s="116">
        <f t="shared" si="2"/>
        <v>0</v>
      </c>
      <c r="K53" s="117">
        <f t="shared" si="9"/>
        <v>0</v>
      </c>
      <c r="L53" s="108">
        <f t="shared" si="4"/>
        <v>0</v>
      </c>
      <c r="M53" s="95"/>
    </row>
    <row r="54" spans="1:13" ht="18.75">
      <c r="A54" s="95"/>
      <c r="B54" s="110" t="s">
        <v>106</v>
      </c>
      <c r="C54" s="58" t="s">
        <v>107</v>
      </c>
      <c r="D54" s="71" t="s">
        <v>108</v>
      </c>
      <c r="E54" s="108">
        <v>359350000</v>
      </c>
      <c r="F54" s="65">
        <v>172196534</v>
      </c>
      <c r="G54" s="108">
        <f t="shared" si="0"/>
        <v>57398844.666666664</v>
      </c>
      <c r="H54" s="113">
        <v>11270000</v>
      </c>
      <c r="I54" s="116">
        <f t="shared" si="1"/>
        <v>3756666.6666666665</v>
      </c>
      <c r="J54" s="116">
        <f t="shared" si="2"/>
        <v>61155511.333333328</v>
      </c>
      <c r="K54" s="117">
        <f t="shared" si="9"/>
        <v>240865378.66666666</v>
      </c>
      <c r="L54" s="108">
        <f t="shared" si="4"/>
        <v>298194488.66666669</v>
      </c>
      <c r="M54" s="95"/>
    </row>
    <row r="55" spans="1:13" ht="18.75">
      <c r="A55" s="95"/>
      <c r="B55" s="110"/>
      <c r="C55" s="103"/>
      <c r="D55" s="105"/>
      <c r="E55" s="113"/>
      <c r="F55" s="113"/>
      <c r="G55" s="108">
        <f t="shared" si="0"/>
        <v>0</v>
      </c>
      <c r="H55" s="113"/>
      <c r="I55" s="116">
        <f t="shared" si="1"/>
        <v>0</v>
      </c>
      <c r="J55" s="116">
        <f t="shared" si="2"/>
        <v>0</v>
      </c>
      <c r="K55" s="117">
        <f t="shared" si="9"/>
        <v>0</v>
      </c>
      <c r="L55" s="108">
        <f t="shared" si="4"/>
        <v>0</v>
      </c>
      <c r="M55" s="95"/>
    </row>
    <row r="56" spans="1:13" ht="18.75">
      <c r="A56" s="95"/>
      <c r="B56" s="110" t="s">
        <v>109</v>
      </c>
      <c r="C56" s="58" t="s">
        <v>110</v>
      </c>
      <c r="D56" s="105" t="s">
        <v>111</v>
      </c>
      <c r="E56" s="108">
        <v>109111847</v>
      </c>
      <c r="F56" s="65">
        <v>66582357</v>
      </c>
      <c r="G56" s="108">
        <f t="shared" si="0"/>
        <v>22194119</v>
      </c>
      <c r="H56" s="113">
        <v>4515000</v>
      </c>
      <c r="I56" s="116">
        <f t="shared" si="1"/>
        <v>1505000</v>
      </c>
      <c r="J56" s="116">
        <f t="shared" si="2"/>
        <v>23699119</v>
      </c>
      <c r="K56" s="117">
        <f t="shared" si="9"/>
        <v>93291476</v>
      </c>
      <c r="L56" s="108">
        <f t="shared" si="4"/>
        <v>85412728</v>
      </c>
      <c r="M56" s="95"/>
    </row>
    <row r="57" spans="1:13" ht="18.75">
      <c r="A57" s="95"/>
      <c r="B57" s="110"/>
      <c r="C57" s="103"/>
      <c r="D57" s="105" t="s">
        <v>112</v>
      </c>
      <c r="E57" s="113"/>
      <c r="F57" s="113"/>
      <c r="G57" s="108">
        <f t="shared" si="0"/>
        <v>0</v>
      </c>
      <c r="H57" s="113"/>
      <c r="I57" s="116">
        <f t="shared" si="1"/>
        <v>0</v>
      </c>
      <c r="J57" s="116">
        <f t="shared" si="2"/>
        <v>0</v>
      </c>
      <c r="K57" s="117">
        <f t="shared" si="9"/>
        <v>0</v>
      </c>
      <c r="L57" s="108">
        <f t="shared" si="4"/>
        <v>0</v>
      </c>
      <c r="M57" s="95"/>
    </row>
    <row r="58" spans="1:13" ht="18.75">
      <c r="A58" s="95"/>
      <c r="B58" s="110"/>
      <c r="C58" s="103"/>
      <c r="D58" s="105"/>
      <c r="E58" s="113"/>
      <c r="F58" s="113"/>
      <c r="G58" s="108">
        <f t="shared" si="0"/>
        <v>0</v>
      </c>
      <c r="H58" s="113"/>
      <c r="I58" s="116">
        <f t="shared" si="1"/>
        <v>0</v>
      </c>
      <c r="J58" s="116">
        <f t="shared" si="2"/>
        <v>0</v>
      </c>
      <c r="K58" s="117">
        <f t="shared" si="9"/>
        <v>0</v>
      </c>
      <c r="L58" s="108">
        <f t="shared" si="4"/>
        <v>0</v>
      </c>
      <c r="M58" s="95"/>
    </row>
    <row r="59" spans="1:13" ht="18.75">
      <c r="A59" s="95"/>
      <c r="B59" s="110" t="s">
        <v>113</v>
      </c>
      <c r="C59" s="58" t="s">
        <v>114</v>
      </c>
      <c r="D59" s="105" t="s">
        <v>115</v>
      </c>
      <c r="E59" s="108">
        <v>93910000</v>
      </c>
      <c r="F59" s="65">
        <v>32323742</v>
      </c>
      <c r="G59" s="108">
        <f t="shared" si="0"/>
        <v>10774580.666666666</v>
      </c>
      <c r="H59" s="113">
        <v>18471393</v>
      </c>
      <c r="I59" s="116">
        <f t="shared" si="1"/>
        <v>6157131</v>
      </c>
      <c r="J59" s="116">
        <f t="shared" si="2"/>
        <v>16931711.666666664</v>
      </c>
      <c r="K59" s="117">
        <f t="shared" si="9"/>
        <v>61569715.666666664</v>
      </c>
      <c r="L59" s="108">
        <f t="shared" si="4"/>
        <v>76978288.333333343</v>
      </c>
      <c r="M59" s="95"/>
    </row>
    <row r="60" spans="1:13" ht="18.75">
      <c r="A60" s="95"/>
      <c r="B60" s="110"/>
      <c r="C60" s="103"/>
      <c r="D60" s="105" t="s">
        <v>116</v>
      </c>
      <c r="E60" s="113"/>
      <c r="F60" s="113"/>
      <c r="G60" s="108">
        <f t="shared" si="0"/>
        <v>0</v>
      </c>
      <c r="H60" s="113"/>
      <c r="I60" s="116">
        <f t="shared" si="1"/>
        <v>0</v>
      </c>
      <c r="J60" s="116">
        <f t="shared" si="2"/>
        <v>0</v>
      </c>
      <c r="K60" s="117">
        <f t="shared" si="9"/>
        <v>0</v>
      </c>
      <c r="L60" s="108">
        <f t="shared" si="4"/>
        <v>0</v>
      </c>
      <c r="M60" s="95"/>
    </row>
    <row r="61" spans="1:13" ht="18.75">
      <c r="A61" s="95"/>
      <c r="B61" s="110"/>
      <c r="C61" s="103"/>
      <c r="D61" s="105"/>
      <c r="E61" s="113"/>
      <c r="F61" s="113"/>
      <c r="G61" s="108">
        <f t="shared" si="0"/>
        <v>0</v>
      </c>
      <c r="H61" s="113"/>
      <c r="I61" s="116">
        <f t="shared" si="1"/>
        <v>0</v>
      </c>
      <c r="J61" s="116">
        <f t="shared" si="2"/>
        <v>0</v>
      </c>
      <c r="K61" s="117">
        <f t="shared" si="9"/>
        <v>0</v>
      </c>
      <c r="L61" s="108">
        <f t="shared" si="4"/>
        <v>0</v>
      </c>
      <c r="M61" s="95"/>
    </row>
    <row r="62" spans="1:13" ht="18.75">
      <c r="A62" s="95"/>
      <c r="B62" s="110"/>
      <c r="C62" s="103"/>
      <c r="D62" s="105" t="s">
        <v>117</v>
      </c>
      <c r="E62" s="113"/>
      <c r="F62" s="113"/>
      <c r="G62" s="108">
        <f t="shared" si="0"/>
        <v>0</v>
      </c>
      <c r="H62" s="113"/>
      <c r="I62" s="116">
        <f t="shared" si="1"/>
        <v>0</v>
      </c>
      <c r="J62" s="116">
        <f t="shared" si="2"/>
        <v>0</v>
      </c>
      <c r="K62" s="117">
        <f t="shared" si="9"/>
        <v>0</v>
      </c>
      <c r="L62" s="108">
        <f t="shared" si="4"/>
        <v>0</v>
      </c>
      <c r="M62" s="95"/>
    </row>
    <row r="63" spans="1:13" ht="18.75">
      <c r="A63" s="95"/>
      <c r="B63" s="110" t="s">
        <v>118</v>
      </c>
      <c r="C63" s="58" t="s">
        <v>119</v>
      </c>
      <c r="D63" s="105" t="s">
        <v>120</v>
      </c>
      <c r="E63" s="108">
        <v>685847092</v>
      </c>
      <c r="F63" s="65">
        <v>338407103</v>
      </c>
      <c r="G63" s="108">
        <f t="shared" si="0"/>
        <v>112802367.66666667</v>
      </c>
      <c r="H63" s="113">
        <v>129788000</v>
      </c>
      <c r="I63" s="116">
        <f t="shared" si="1"/>
        <v>43262666.666666664</v>
      </c>
      <c r="J63" s="116">
        <f t="shared" si="2"/>
        <v>156065034.33333334</v>
      </c>
      <c r="K63" s="117">
        <f t="shared" si="9"/>
        <v>580997470.66666675</v>
      </c>
      <c r="L63" s="108">
        <f t="shared" si="4"/>
        <v>529782057.66666663</v>
      </c>
      <c r="M63" s="95"/>
    </row>
    <row r="64" spans="1:13" ht="18.75">
      <c r="A64" s="95"/>
      <c r="B64" s="110"/>
      <c r="C64" s="103"/>
      <c r="D64" s="105"/>
      <c r="E64" s="113"/>
      <c r="F64" s="113"/>
      <c r="G64" s="108">
        <f t="shared" si="0"/>
        <v>0</v>
      </c>
      <c r="H64" s="113"/>
      <c r="I64" s="116">
        <f t="shared" si="1"/>
        <v>0</v>
      </c>
      <c r="J64" s="116">
        <f t="shared" si="2"/>
        <v>0</v>
      </c>
      <c r="K64" s="117">
        <f t="shared" si="9"/>
        <v>0</v>
      </c>
      <c r="L64" s="108">
        <f t="shared" si="4"/>
        <v>0</v>
      </c>
      <c r="M64" s="95"/>
    </row>
    <row r="65" spans="1:13" ht="18.75">
      <c r="A65" s="95"/>
      <c r="B65" s="110" t="s">
        <v>121</v>
      </c>
      <c r="C65" s="58" t="s">
        <v>122</v>
      </c>
      <c r="D65" s="105" t="s">
        <v>123</v>
      </c>
      <c r="E65" s="108">
        <v>722000000</v>
      </c>
      <c r="F65" s="65">
        <v>289762760</v>
      </c>
      <c r="G65" s="108">
        <f t="shared" si="0"/>
        <v>96587586.666666672</v>
      </c>
      <c r="H65" s="113">
        <v>112318000</v>
      </c>
      <c r="I65" s="116">
        <f t="shared" si="1"/>
        <v>37439333.333333336</v>
      </c>
      <c r="J65" s="116">
        <f t="shared" si="2"/>
        <v>134026920</v>
      </c>
      <c r="K65" s="117">
        <f t="shared" si="9"/>
        <v>498668346.66666669</v>
      </c>
      <c r="L65" s="108">
        <f t="shared" si="4"/>
        <v>587973080</v>
      </c>
      <c r="M65" s="95"/>
    </row>
    <row r="66" spans="1:13" ht="18.75">
      <c r="A66" s="95"/>
      <c r="B66" s="110"/>
      <c r="C66" s="103"/>
      <c r="D66" s="105"/>
      <c r="E66" s="113"/>
      <c r="F66" s="113"/>
      <c r="G66" s="108">
        <f t="shared" si="0"/>
        <v>0</v>
      </c>
      <c r="H66" s="113"/>
      <c r="I66" s="116">
        <f t="shared" si="1"/>
        <v>0</v>
      </c>
      <c r="J66" s="116">
        <f t="shared" si="2"/>
        <v>0</v>
      </c>
      <c r="K66" s="117">
        <f t="shared" si="9"/>
        <v>0</v>
      </c>
      <c r="L66" s="108">
        <f t="shared" si="4"/>
        <v>0</v>
      </c>
      <c r="M66" s="95"/>
    </row>
    <row r="67" spans="1:13" ht="18.75">
      <c r="A67" s="95"/>
      <c r="B67" s="110" t="s">
        <v>124</v>
      </c>
      <c r="C67" s="58" t="s">
        <v>125</v>
      </c>
      <c r="D67" s="105" t="s">
        <v>126</v>
      </c>
      <c r="E67" s="108">
        <v>38925000</v>
      </c>
      <c r="F67" s="65">
        <v>25594075</v>
      </c>
      <c r="G67" s="108">
        <f t="shared" si="0"/>
        <v>8531358.333333334</v>
      </c>
      <c r="H67" s="113">
        <v>1396000</v>
      </c>
      <c r="I67" s="116">
        <f t="shared" si="1"/>
        <v>465333.33333333331</v>
      </c>
      <c r="J67" s="116">
        <f t="shared" si="2"/>
        <v>8996691.6666666679</v>
      </c>
      <c r="K67" s="117">
        <f t="shared" si="9"/>
        <v>35521433.333333336</v>
      </c>
      <c r="L67" s="108">
        <f t="shared" si="4"/>
        <v>29928308.333333332</v>
      </c>
      <c r="M67" s="95"/>
    </row>
    <row r="68" spans="1:13" ht="18.75">
      <c r="A68" s="95"/>
      <c r="B68" s="110"/>
      <c r="C68" s="103"/>
      <c r="D68" s="105"/>
      <c r="E68" s="113"/>
      <c r="F68" s="113"/>
      <c r="G68" s="108">
        <f t="shared" si="0"/>
        <v>0</v>
      </c>
      <c r="H68" s="113"/>
      <c r="I68" s="116">
        <f t="shared" si="1"/>
        <v>0</v>
      </c>
      <c r="J68" s="116">
        <f t="shared" si="2"/>
        <v>0</v>
      </c>
      <c r="K68" s="117"/>
      <c r="L68" s="108">
        <f t="shared" si="4"/>
        <v>0</v>
      </c>
      <c r="M68" s="95"/>
    </row>
    <row r="69" spans="1:13" ht="18.75">
      <c r="A69" s="95"/>
      <c r="B69" s="110" t="s">
        <v>127</v>
      </c>
      <c r="C69" s="58" t="s">
        <v>128</v>
      </c>
      <c r="D69" s="105" t="s">
        <v>129</v>
      </c>
      <c r="E69" s="108">
        <v>151100000</v>
      </c>
      <c r="F69" s="65">
        <v>103493285</v>
      </c>
      <c r="G69" s="108">
        <f t="shared" si="0"/>
        <v>34497761.666666664</v>
      </c>
      <c r="H69" s="113">
        <v>4580000</v>
      </c>
      <c r="I69" s="116">
        <f t="shared" si="1"/>
        <v>1526666.6666666667</v>
      </c>
      <c r="J69" s="116">
        <f t="shared" si="2"/>
        <v>36024428.333333328</v>
      </c>
      <c r="K69" s="117">
        <f t="shared" ref="K69:K74" si="10">SUM(F69:H69)</f>
        <v>142571046.66666666</v>
      </c>
      <c r="L69" s="108">
        <f t="shared" si="4"/>
        <v>115075571.66666667</v>
      </c>
      <c r="M69" s="95"/>
    </row>
    <row r="70" spans="1:13" ht="18.75">
      <c r="A70" s="95"/>
      <c r="B70" s="110"/>
      <c r="C70" s="103"/>
      <c r="D70" s="105"/>
      <c r="E70" s="113"/>
      <c r="F70" s="113"/>
      <c r="G70" s="108">
        <f t="shared" si="0"/>
        <v>0</v>
      </c>
      <c r="H70" s="113"/>
      <c r="I70" s="116">
        <f t="shared" si="1"/>
        <v>0</v>
      </c>
      <c r="J70" s="116">
        <f t="shared" si="2"/>
        <v>0</v>
      </c>
      <c r="K70" s="117"/>
      <c r="L70" s="108">
        <f t="shared" si="4"/>
        <v>0</v>
      </c>
      <c r="M70" s="95"/>
    </row>
    <row r="71" spans="1:13" ht="18.75">
      <c r="A71" s="95"/>
      <c r="B71" s="110" t="s">
        <v>130</v>
      </c>
      <c r="C71" s="58" t="s">
        <v>131</v>
      </c>
      <c r="D71" s="105" t="s">
        <v>132</v>
      </c>
      <c r="E71" s="108">
        <v>15599564</v>
      </c>
      <c r="F71" s="61">
        <v>3258264</v>
      </c>
      <c r="G71" s="108">
        <f t="shared" si="0"/>
        <v>1086088</v>
      </c>
      <c r="H71" s="113">
        <v>9000000</v>
      </c>
      <c r="I71" s="116">
        <f t="shared" si="1"/>
        <v>3000000</v>
      </c>
      <c r="J71" s="116">
        <f t="shared" si="2"/>
        <v>4086088</v>
      </c>
      <c r="K71" s="117">
        <f t="shared" si="10"/>
        <v>13344352</v>
      </c>
      <c r="L71" s="108">
        <f t="shared" si="4"/>
        <v>11513476</v>
      </c>
      <c r="M71" s="95"/>
    </row>
    <row r="72" spans="1:13" ht="18.75">
      <c r="A72" s="95"/>
      <c r="B72" s="110"/>
      <c r="C72" s="103"/>
      <c r="D72" s="105" t="s">
        <v>133</v>
      </c>
      <c r="E72" s="113"/>
      <c r="F72" s="113"/>
      <c r="G72" s="108">
        <f t="shared" si="0"/>
        <v>0</v>
      </c>
      <c r="H72" s="113"/>
      <c r="I72" s="116">
        <f t="shared" si="1"/>
        <v>0</v>
      </c>
      <c r="J72" s="116">
        <f t="shared" si="2"/>
        <v>0</v>
      </c>
      <c r="K72" s="117"/>
      <c r="L72" s="108">
        <f t="shared" si="4"/>
        <v>0</v>
      </c>
      <c r="M72" s="95"/>
    </row>
    <row r="73" spans="1:13" ht="18.75">
      <c r="A73" s="95"/>
      <c r="B73" s="83"/>
      <c r="C73" s="84"/>
      <c r="D73" s="118"/>
      <c r="E73" s="119"/>
      <c r="F73" s="119"/>
      <c r="G73" s="108">
        <f t="shared" ref="G73:G88" si="11">F73/3</f>
        <v>0</v>
      </c>
      <c r="H73" s="119"/>
      <c r="I73" s="116">
        <f t="shared" ref="I73:I88" si="12">H73/3</f>
        <v>0</v>
      </c>
      <c r="J73" s="116">
        <f t="shared" ref="J73:J88" si="13">G73+I73</f>
        <v>0</v>
      </c>
      <c r="K73" s="117"/>
      <c r="L73" s="108">
        <f t="shared" ref="L73:L88" si="14">E73-J73</f>
        <v>0</v>
      </c>
      <c r="M73" s="95"/>
    </row>
    <row r="74" spans="1:13" ht="18.75">
      <c r="A74" s="95"/>
      <c r="B74" s="110" t="s">
        <v>134</v>
      </c>
      <c r="C74" s="58" t="s">
        <v>135</v>
      </c>
      <c r="D74" s="105" t="s">
        <v>136</v>
      </c>
      <c r="E74" s="112">
        <v>62534776</v>
      </c>
      <c r="F74" s="61">
        <v>26983922</v>
      </c>
      <c r="G74" s="108">
        <f t="shared" si="11"/>
        <v>8994640.666666666</v>
      </c>
      <c r="H74" s="113">
        <v>3860000</v>
      </c>
      <c r="I74" s="116">
        <f t="shared" si="12"/>
        <v>1286666.6666666667</v>
      </c>
      <c r="J74" s="116">
        <f t="shared" si="13"/>
        <v>10281307.333333332</v>
      </c>
      <c r="K74" s="117">
        <f t="shared" si="10"/>
        <v>39838562.666666664</v>
      </c>
      <c r="L74" s="108">
        <f t="shared" si="14"/>
        <v>52253468.666666672</v>
      </c>
      <c r="M74" s="95"/>
    </row>
    <row r="75" spans="1:13" ht="18.75">
      <c r="A75" s="95"/>
      <c r="B75" s="110"/>
      <c r="C75" s="103"/>
      <c r="D75" s="105"/>
      <c r="E75" s="113"/>
      <c r="F75" s="113"/>
      <c r="G75" s="108">
        <f t="shared" si="11"/>
        <v>0</v>
      </c>
      <c r="H75" s="113"/>
      <c r="I75" s="116">
        <f t="shared" si="12"/>
        <v>0</v>
      </c>
      <c r="J75" s="116">
        <f t="shared" si="13"/>
        <v>0</v>
      </c>
      <c r="K75" s="117"/>
      <c r="L75" s="108">
        <f t="shared" si="14"/>
        <v>0</v>
      </c>
      <c r="M75" s="95"/>
    </row>
    <row r="76" spans="1:13" ht="18.75">
      <c r="A76" s="95"/>
      <c r="B76" s="110" t="s">
        <v>137</v>
      </c>
      <c r="C76" s="58" t="s">
        <v>138</v>
      </c>
      <c r="D76" s="105" t="s">
        <v>139</v>
      </c>
      <c r="E76" s="112">
        <v>50567750</v>
      </c>
      <c r="F76" s="61">
        <v>24063388</v>
      </c>
      <c r="G76" s="108">
        <f t="shared" si="11"/>
        <v>8021129.333333333</v>
      </c>
      <c r="H76" s="113">
        <v>9000000</v>
      </c>
      <c r="I76" s="116">
        <f t="shared" si="12"/>
        <v>3000000</v>
      </c>
      <c r="J76" s="116">
        <f t="shared" si="13"/>
        <v>11021129.333333332</v>
      </c>
      <c r="K76" s="117">
        <f t="shared" ref="K76:K80" si="15">SUM(F76:H76)</f>
        <v>41084517.333333328</v>
      </c>
      <c r="L76" s="108">
        <f t="shared" si="14"/>
        <v>39546620.666666672</v>
      </c>
      <c r="M76" s="95"/>
    </row>
    <row r="77" spans="1:13" ht="18.75">
      <c r="A77" s="95"/>
      <c r="B77" s="110"/>
      <c r="C77" s="103"/>
      <c r="D77" s="105"/>
      <c r="E77" s="112"/>
      <c r="F77" s="112"/>
      <c r="G77" s="108">
        <f t="shared" si="11"/>
        <v>0</v>
      </c>
      <c r="H77" s="113"/>
      <c r="I77" s="116">
        <f t="shared" si="12"/>
        <v>0</v>
      </c>
      <c r="J77" s="116">
        <f t="shared" si="13"/>
        <v>0</v>
      </c>
      <c r="K77" s="117"/>
      <c r="L77" s="108">
        <f t="shared" si="14"/>
        <v>0</v>
      </c>
      <c r="M77" s="95"/>
    </row>
    <row r="78" spans="1:13" ht="18.75">
      <c r="A78" s="95"/>
      <c r="B78" s="110" t="s">
        <v>140</v>
      </c>
      <c r="C78" s="58" t="s">
        <v>141</v>
      </c>
      <c r="D78" s="71" t="s">
        <v>142</v>
      </c>
      <c r="E78" s="112">
        <v>21500000</v>
      </c>
      <c r="F78" s="112"/>
      <c r="G78" s="108">
        <f t="shared" si="11"/>
        <v>0</v>
      </c>
      <c r="H78" s="113">
        <v>2360000</v>
      </c>
      <c r="I78" s="116">
        <f t="shared" si="12"/>
        <v>786666.66666666663</v>
      </c>
      <c r="J78" s="116">
        <f t="shared" si="13"/>
        <v>786666.66666666663</v>
      </c>
      <c r="K78" s="117">
        <f t="shared" si="15"/>
        <v>2360000</v>
      </c>
      <c r="L78" s="108">
        <f t="shared" si="14"/>
        <v>20713333.333333332</v>
      </c>
      <c r="M78" s="95"/>
    </row>
    <row r="79" spans="1:13" ht="17.25" customHeight="1">
      <c r="A79" s="95"/>
      <c r="B79" s="110"/>
      <c r="C79" s="103"/>
      <c r="D79" s="105"/>
      <c r="E79" s="112"/>
      <c r="F79" s="112"/>
      <c r="G79" s="108">
        <f t="shared" si="11"/>
        <v>0</v>
      </c>
      <c r="H79" s="113"/>
      <c r="I79" s="116">
        <f t="shared" si="12"/>
        <v>0</v>
      </c>
      <c r="J79" s="116">
        <f t="shared" si="13"/>
        <v>0</v>
      </c>
      <c r="K79" s="117"/>
      <c r="L79" s="108">
        <f t="shared" si="14"/>
        <v>0</v>
      </c>
      <c r="M79" s="95"/>
    </row>
    <row r="80" spans="1:13" ht="57.75" customHeight="1">
      <c r="A80" s="95"/>
      <c r="B80" s="110" t="s">
        <v>143</v>
      </c>
      <c r="C80" s="58" t="s">
        <v>144</v>
      </c>
      <c r="D80" s="71" t="s">
        <v>145</v>
      </c>
      <c r="E80" s="112">
        <v>510538763</v>
      </c>
      <c r="F80" s="65">
        <v>305763230</v>
      </c>
      <c r="G80" s="108">
        <f t="shared" si="11"/>
        <v>101921076.66666667</v>
      </c>
      <c r="H80" s="113">
        <v>9580000</v>
      </c>
      <c r="I80" s="116">
        <f t="shared" si="12"/>
        <v>3193333.3333333335</v>
      </c>
      <c r="J80" s="116">
        <f t="shared" si="13"/>
        <v>105114410</v>
      </c>
      <c r="K80" s="117">
        <f t="shared" si="15"/>
        <v>417264306.66666669</v>
      </c>
      <c r="L80" s="108">
        <f t="shared" si="14"/>
        <v>405424353</v>
      </c>
      <c r="M80" s="95"/>
    </row>
    <row r="81" spans="1:13" ht="57.75" customHeight="1">
      <c r="A81" s="95"/>
      <c r="B81" s="110"/>
      <c r="C81" s="58"/>
      <c r="D81" s="71"/>
      <c r="E81" s="112"/>
      <c r="F81" s="112"/>
      <c r="G81" s="108">
        <f t="shared" si="11"/>
        <v>0</v>
      </c>
      <c r="H81" s="113"/>
      <c r="I81" s="116">
        <f t="shared" si="12"/>
        <v>0</v>
      </c>
      <c r="J81" s="116">
        <f t="shared" si="13"/>
        <v>0</v>
      </c>
      <c r="K81" s="117"/>
      <c r="L81" s="108">
        <f t="shared" si="14"/>
        <v>0</v>
      </c>
      <c r="M81" s="95"/>
    </row>
    <row r="82" spans="1:13" ht="18.75">
      <c r="A82" s="95"/>
      <c r="B82" s="110"/>
      <c r="C82" s="150" t="s">
        <v>146</v>
      </c>
      <c r="D82" s="71" t="s">
        <v>147</v>
      </c>
      <c r="E82" s="112">
        <v>16800000</v>
      </c>
      <c r="F82" s="112"/>
      <c r="G82" s="108">
        <f t="shared" si="11"/>
        <v>0</v>
      </c>
      <c r="H82" s="113"/>
      <c r="I82" s="116">
        <f t="shared" si="12"/>
        <v>0</v>
      </c>
      <c r="J82" s="116">
        <f t="shared" si="13"/>
        <v>0</v>
      </c>
      <c r="K82" s="117">
        <f t="shared" ref="K82:K86" si="16">SUM(F82:H82)</f>
        <v>0</v>
      </c>
      <c r="L82" s="108">
        <f t="shared" si="14"/>
        <v>16800000</v>
      </c>
      <c r="M82" s="95"/>
    </row>
    <row r="83" spans="1:13" ht="18.75">
      <c r="A83" s="95"/>
      <c r="B83" s="51"/>
      <c r="C83" s="51"/>
      <c r="D83" s="48" t="s">
        <v>148</v>
      </c>
      <c r="E83" s="121">
        <f t="shared" ref="E83:H83" si="17">SUM(E8:E82)</f>
        <v>18025101604</v>
      </c>
      <c r="F83" s="122">
        <f t="shared" si="17"/>
        <v>5790191883</v>
      </c>
      <c r="G83" s="108">
        <f t="shared" si="11"/>
        <v>1930063961</v>
      </c>
      <c r="H83" s="122">
        <f t="shared" si="17"/>
        <v>6155520962</v>
      </c>
      <c r="I83" s="116">
        <f t="shared" si="12"/>
        <v>2051840320.6666667</v>
      </c>
      <c r="J83" s="116">
        <f t="shared" si="13"/>
        <v>3981904281.666667</v>
      </c>
      <c r="K83" s="117">
        <v>11966909685</v>
      </c>
      <c r="L83" s="108">
        <f t="shared" si="14"/>
        <v>14043197322.333332</v>
      </c>
      <c r="M83" s="95"/>
    </row>
    <row r="84" spans="1:13" ht="18.75">
      <c r="A84" s="95"/>
      <c r="B84" s="58"/>
      <c r="C84" s="58"/>
      <c r="D84" s="71" t="s">
        <v>149</v>
      </c>
      <c r="E84" s="112">
        <f>'[1]CONS REV FUNS SUMMARY'!D22</f>
        <v>15445296933</v>
      </c>
      <c r="F84" s="112">
        <v>6904077765</v>
      </c>
      <c r="G84" s="108">
        <f t="shared" si="11"/>
        <v>2301359255</v>
      </c>
      <c r="H84" s="113"/>
      <c r="I84" s="116">
        <f t="shared" si="12"/>
        <v>0</v>
      </c>
      <c r="J84" s="116">
        <f t="shared" si="13"/>
        <v>2301359255</v>
      </c>
      <c r="K84" s="117">
        <f>'[1]CONS REV FUNS SUMMARY'!E22</f>
        <v>6904077765</v>
      </c>
      <c r="L84" s="108">
        <f t="shared" si="14"/>
        <v>13143937678</v>
      </c>
      <c r="M84" s="95"/>
    </row>
    <row r="85" spans="1:13" ht="18.75">
      <c r="A85" s="95"/>
      <c r="B85" s="58"/>
      <c r="C85" s="58"/>
      <c r="D85" s="71"/>
      <c r="E85" s="112"/>
      <c r="F85" s="112"/>
      <c r="G85" s="108">
        <f t="shared" si="11"/>
        <v>0</v>
      </c>
      <c r="H85" s="113"/>
      <c r="I85" s="116">
        <f t="shared" si="12"/>
        <v>0</v>
      </c>
      <c r="J85" s="116">
        <f t="shared" si="13"/>
        <v>0</v>
      </c>
      <c r="K85" s="117">
        <f t="shared" si="16"/>
        <v>0</v>
      </c>
      <c r="L85" s="108">
        <f t="shared" si="14"/>
        <v>0</v>
      </c>
      <c r="M85" s="95"/>
    </row>
    <row r="86" spans="1:13" ht="18.75">
      <c r="A86" s="95"/>
      <c r="B86" s="58"/>
      <c r="C86" s="58"/>
      <c r="D86" s="71"/>
      <c r="E86" s="112"/>
      <c r="F86" s="112"/>
      <c r="G86" s="108">
        <f t="shared" si="11"/>
        <v>0</v>
      </c>
      <c r="H86" s="113"/>
      <c r="I86" s="116">
        <f t="shared" si="12"/>
        <v>0</v>
      </c>
      <c r="J86" s="116">
        <f t="shared" si="13"/>
        <v>0</v>
      </c>
      <c r="K86" s="117">
        <f t="shared" si="16"/>
        <v>0</v>
      </c>
      <c r="L86" s="108">
        <f t="shared" si="14"/>
        <v>0</v>
      </c>
      <c r="M86" s="95"/>
    </row>
    <row r="87" spans="1:13" ht="18.75">
      <c r="A87" s="95"/>
      <c r="B87" s="120"/>
      <c r="C87" s="120"/>
      <c r="D87" s="71" t="s">
        <v>150</v>
      </c>
      <c r="E87" s="112">
        <v>13606787883</v>
      </c>
      <c r="F87" s="112">
        <v>6618635998</v>
      </c>
      <c r="G87" s="108">
        <f t="shared" si="11"/>
        <v>2206211999.3333335</v>
      </c>
      <c r="H87" s="113">
        <v>1339050845</v>
      </c>
      <c r="I87" s="116">
        <f t="shared" si="12"/>
        <v>446350281.66666669</v>
      </c>
      <c r="J87" s="116">
        <f t="shared" si="13"/>
        <v>2652562281</v>
      </c>
      <c r="K87" s="117">
        <v>7936490003</v>
      </c>
      <c r="L87" s="108">
        <f t="shared" si="14"/>
        <v>10954225602</v>
      </c>
      <c r="M87" s="95"/>
    </row>
    <row r="88" spans="1:13" ht="18.75">
      <c r="A88" s="95"/>
      <c r="B88" s="15"/>
      <c r="C88" s="15"/>
      <c r="D88" s="91" t="s">
        <v>151</v>
      </c>
      <c r="E88" s="123">
        <f>SUM(E83:E87)</f>
        <v>47077186420</v>
      </c>
      <c r="F88" s="123">
        <f>SUM(F83:F87)</f>
        <v>19312905646</v>
      </c>
      <c r="G88" s="108">
        <f t="shared" si="11"/>
        <v>6437635215.333333</v>
      </c>
      <c r="H88" s="122">
        <v>7494571807</v>
      </c>
      <c r="I88" s="116">
        <f t="shared" si="12"/>
        <v>2498190602.3333335</v>
      </c>
      <c r="J88" s="116">
        <f t="shared" si="13"/>
        <v>8935825817.666666</v>
      </c>
      <c r="K88" s="117">
        <f>SUM(K83:K87)</f>
        <v>26807477453</v>
      </c>
      <c r="L88" s="108">
        <f t="shared" si="14"/>
        <v>38141360602.333336</v>
      </c>
      <c r="M88" s="95"/>
    </row>
    <row r="89" spans="1:13">
      <c r="H89" s="124"/>
      <c r="I89" s="124"/>
      <c r="J89" s="124"/>
    </row>
    <row r="90" spans="1:13">
      <c r="K90" s="126"/>
      <c r="L90" s="124"/>
    </row>
    <row r="91" spans="1:13">
      <c r="H91" s="124"/>
      <c r="I91" s="124"/>
      <c r="J91" s="124"/>
      <c r="K91" s="126"/>
      <c r="L91" s="125"/>
    </row>
    <row r="92" spans="1:13">
      <c r="E92" s="125"/>
      <c r="K92" s="126"/>
      <c r="L92" s="125"/>
    </row>
    <row r="93" spans="1:13">
      <c r="E93" s="125"/>
      <c r="K93" s="126"/>
      <c r="L93" s="125"/>
    </row>
    <row r="94" spans="1:13">
      <c r="E94" s="125"/>
      <c r="K94" s="125"/>
      <c r="L94" s="125"/>
    </row>
    <row r="95" spans="1:13">
      <c r="E95" s="125"/>
      <c r="H95" s="126"/>
      <c r="I95" s="126"/>
      <c r="J95" s="126"/>
      <c r="K95" s="126"/>
      <c r="L95" s="125"/>
    </row>
    <row r="96" spans="1:13">
      <c r="E96" s="125"/>
      <c r="H96" s="126"/>
      <c r="I96" s="126"/>
      <c r="J96" s="126"/>
      <c r="K96" s="126"/>
      <c r="L96" s="125"/>
    </row>
    <row r="97" spans="5:12">
      <c r="E97" s="125"/>
      <c r="H97" s="126"/>
      <c r="I97" s="126"/>
      <c r="J97" s="126"/>
      <c r="K97" s="126"/>
      <c r="L97" s="125"/>
    </row>
    <row r="98" spans="5:12">
      <c r="E98" s="125"/>
      <c r="H98" s="126"/>
      <c r="I98" s="126"/>
      <c r="J98" s="126"/>
      <c r="K98" s="126"/>
    </row>
    <row r="99" spans="5:12">
      <c r="H99" s="126"/>
      <c r="I99" s="126"/>
      <c r="J99" s="126"/>
      <c r="K99" s="126"/>
    </row>
    <row r="100" spans="5:12">
      <c r="H100" s="126"/>
      <c r="I100" s="126"/>
      <c r="J100" s="126"/>
      <c r="K100" s="126"/>
    </row>
    <row r="101" spans="5:12">
      <c r="H101" s="126"/>
      <c r="I101" s="126"/>
      <c r="J101" s="126"/>
      <c r="K101" s="126"/>
    </row>
    <row r="102" spans="5:12">
      <c r="H102" s="126"/>
      <c r="I102" s="126"/>
      <c r="J102" s="126"/>
      <c r="K102" s="126"/>
    </row>
    <row r="103" spans="5:12">
      <c r="H103" s="126"/>
      <c r="I103" s="126"/>
      <c r="J103" s="126"/>
      <c r="K103" s="126"/>
    </row>
    <row r="104" spans="5:12">
      <c r="H104" s="126"/>
      <c r="I104" s="126"/>
      <c r="J104" s="126"/>
      <c r="K104" s="126"/>
    </row>
    <row r="105" spans="5:12">
      <c r="H105" s="126"/>
      <c r="I105" s="126"/>
      <c r="J105" s="126"/>
      <c r="K105" s="126"/>
    </row>
    <row r="106" spans="5:12">
      <c r="H106" s="126"/>
      <c r="I106" s="126"/>
      <c r="J106" s="126"/>
      <c r="K106" s="126"/>
    </row>
    <row r="107" spans="5:12">
      <c r="K107" s="126"/>
    </row>
    <row r="108" spans="5:12">
      <c r="K108" s="126"/>
    </row>
  </sheetData>
  <mergeCells count="4">
    <mergeCell ref="B1:L1"/>
    <mergeCell ref="B2:L2"/>
    <mergeCell ref="B3:L3"/>
    <mergeCell ref="H5:L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topLeftCell="A4" workbookViewId="0">
      <selection sqref="A1:XFD1048576"/>
    </sheetView>
  </sheetViews>
  <sheetFormatPr defaultColWidth="9" defaultRowHeight="15"/>
  <cols>
    <col min="1" max="1" width="4.85546875" style="1" customWidth="1"/>
    <col min="2" max="2" width="28.140625" style="1" customWidth="1"/>
    <col min="3" max="3" width="48.5703125" style="46" customWidth="1"/>
    <col min="4" max="4" width="22.85546875" style="1" customWidth="1"/>
    <col min="5" max="5" width="0.140625" style="1" customWidth="1"/>
    <col min="6" max="6" width="24" style="1" hidden="1" customWidth="1"/>
    <col min="7" max="7" width="0.140625" style="1" hidden="1" customWidth="1"/>
    <col min="8" max="8" width="24.140625" style="1" customWidth="1"/>
    <col min="9" max="9" width="0.28515625" style="1" customWidth="1"/>
    <col min="10" max="10" width="25.5703125" style="1" customWidth="1"/>
    <col min="11" max="11" width="29.85546875" style="1" customWidth="1"/>
    <col min="12" max="12" width="0.42578125" style="1" customWidth="1"/>
    <col min="13" max="13" width="36.85546875" style="47" customWidth="1"/>
    <col min="14" max="14" width="29.28515625" style="1" customWidth="1"/>
    <col min="15" max="16384" width="9" style="1"/>
  </cols>
  <sheetData>
    <row r="1" spans="1:13" ht="18.75" customHeight="1">
      <c r="A1" s="170" t="s">
        <v>152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</row>
    <row r="2" spans="1:13" ht="18.75" customHeight="1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ht="37.5" customHeight="1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1:13" ht="18.75" customHeight="1">
      <c r="A4" s="167" t="s">
        <v>153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ht="18.75" customHeight="1">
      <c r="A5" s="48" t="s">
        <v>154</v>
      </c>
      <c r="B5" s="48"/>
      <c r="C5" s="49"/>
      <c r="D5" s="50"/>
      <c r="E5" s="50"/>
      <c r="F5" s="50"/>
      <c r="G5" s="50"/>
      <c r="H5" s="50"/>
      <c r="I5" s="72"/>
      <c r="J5" s="72"/>
      <c r="K5" s="72"/>
      <c r="L5" s="72"/>
      <c r="M5" s="73"/>
    </row>
    <row r="6" spans="1:13" ht="18.75" customHeight="1">
      <c r="A6" s="51"/>
      <c r="B6" s="51"/>
      <c r="C6" s="52" t="s">
        <v>155</v>
      </c>
      <c r="D6" s="51"/>
      <c r="E6" s="51"/>
      <c r="F6" s="51"/>
      <c r="G6" s="51"/>
      <c r="H6" s="51"/>
      <c r="I6" s="168" t="s">
        <v>33</v>
      </c>
      <c r="J6" s="168"/>
      <c r="K6" s="168"/>
      <c r="L6" s="168"/>
      <c r="M6" s="168"/>
    </row>
    <row r="7" spans="1:13" ht="69" customHeight="1">
      <c r="A7" s="51"/>
      <c r="B7" s="169" t="s">
        <v>156</v>
      </c>
      <c r="C7" s="52"/>
      <c r="D7" s="51" t="s">
        <v>34</v>
      </c>
      <c r="E7" s="51" t="s">
        <v>157</v>
      </c>
      <c r="F7" s="51" t="s">
        <v>158</v>
      </c>
      <c r="G7" s="52" t="s">
        <v>159</v>
      </c>
      <c r="H7" s="51" t="s">
        <v>157</v>
      </c>
      <c r="I7" s="74" t="s">
        <v>160</v>
      </c>
      <c r="J7" s="74" t="s">
        <v>160</v>
      </c>
      <c r="K7" s="52" t="s">
        <v>161</v>
      </c>
      <c r="L7" s="51"/>
      <c r="M7" s="75" t="s">
        <v>39</v>
      </c>
    </row>
    <row r="8" spans="1:13" ht="18.75" customHeight="1">
      <c r="A8" s="51"/>
      <c r="B8" s="169"/>
      <c r="C8" s="52"/>
      <c r="D8" s="51" t="s">
        <v>40</v>
      </c>
      <c r="E8" s="51"/>
      <c r="F8" s="51"/>
      <c r="G8" s="51">
        <v>2019</v>
      </c>
      <c r="H8" s="51"/>
      <c r="I8" s="151" t="s">
        <v>162</v>
      </c>
      <c r="J8" s="151" t="s">
        <v>162</v>
      </c>
      <c r="K8" s="52" t="s">
        <v>163</v>
      </c>
      <c r="L8" s="51"/>
      <c r="M8" s="75"/>
    </row>
    <row r="9" spans="1:13" ht="18.75" customHeight="1">
      <c r="A9" s="53"/>
      <c r="B9" s="54"/>
      <c r="C9" s="55"/>
      <c r="D9" s="56"/>
      <c r="E9" s="56"/>
      <c r="F9" s="56"/>
      <c r="G9" s="56"/>
      <c r="H9" s="56"/>
      <c r="I9" s="56"/>
      <c r="J9" s="56"/>
      <c r="K9" s="56"/>
      <c r="L9" s="56"/>
      <c r="M9" s="76"/>
    </row>
    <row r="10" spans="1:13" ht="18.75" customHeight="1">
      <c r="A10" s="57" t="s">
        <v>164</v>
      </c>
      <c r="B10" s="58" t="s">
        <v>165</v>
      </c>
      <c r="C10" s="59" t="s">
        <v>166</v>
      </c>
      <c r="D10" s="60">
        <v>166800000</v>
      </c>
      <c r="E10" s="61">
        <v>101445516</v>
      </c>
      <c r="F10" s="62">
        <v>12236000</v>
      </c>
      <c r="G10" s="62">
        <v>66828669</v>
      </c>
      <c r="H10" s="62">
        <f t="shared" ref="H10:H73" si="0">E10/3</f>
        <v>33815172</v>
      </c>
      <c r="I10" s="77">
        <v>10350000</v>
      </c>
      <c r="J10" s="77">
        <f t="shared" ref="J10:J73" si="1">I10/3</f>
        <v>3450000</v>
      </c>
      <c r="K10" s="77">
        <f t="shared" ref="K10:K73" si="2">H10+J10</f>
        <v>37265172</v>
      </c>
      <c r="L10" s="77">
        <f>E10+I10</f>
        <v>111795516</v>
      </c>
      <c r="M10" s="78">
        <f t="shared" ref="M10:M73" si="3">D10-K10</f>
        <v>129534828</v>
      </c>
    </row>
    <row r="11" spans="1:13" ht="18.75">
      <c r="A11" s="57"/>
      <c r="B11" s="63"/>
      <c r="C11" s="59"/>
      <c r="D11" s="60"/>
      <c r="E11" s="64"/>
      <c r="F11" s="64"/>
      <c r="G11" s="64"/>
      <c r="H11" s="62">
        <f t="shared" si="0"/>
        <v>0</v>
      </c>
      <c r="I11" s="60"/>
      <c r="J11" s="77">
        <f t="shared" si="1"/>
        <v>0</v>
      </c>
      <c r="K11" s="77">
        <f t="shared" si="2"/>
        <v>0</v>
      </c>
      <c r="L11" s="77"/>
      <c r="M11" s="78">
        <f t="shared" si="3"/>
        <v>0</v>
      </c>
    </row>
    <row r="12" spans="1:13" ht="18.75">
      <c r="A12" s="57" t="s">
        <v>167</v>
      </c>
      <c r="B12" s="58" t="s">
        <v>168</v>
      </c>
      <c r="C12" s="59" t="s">
        <v>169</v>
      </c>
      <c r="D12" s="60">
        <v>127037707</v>
      </c>
      <c r="E12" s="65">
        <v>80152305</v>
      </c>
      <c r="F12" s="62">
        <v>3200000</v>
      </c>
      <c r="G12" s="62">
        <v>53570950</v>
      </c>
      <c r="H12" s="62">
        <f t="shared" si="0"/>
        <v>26717435</v>
      </c>
      <c r="I12" s="77">
        <v>3600000</v>
      </c>
      <c r="J12" s="77">
        <f t="shared" si="1"/>
        <v>1200000</v>
      </c>
      <c r="K12" s="77">
        <f t="shared" si="2"/>
        <v>27917435</v>
      </c>
      <c r="L12" s="77">
        <v>83752305</v>
      </c>
      <c r="M12" s="78">
        <f t="shared" si="3"/>
        <v>99120272</v>
      </c>
    </row>
    <row r="13" spans="1:13" ht="18.75">
      <c r="A13" s="57"/>
      <c r="B13" s="63"/>
      <c r="C13" s="59"/>
      <c r="D13" s="60"/>
      <c r="E13" s="64"/>
      <c r="F13" s="64"/>
      <c r="G13" s="64"/>
      <c r="H13" s="62">
        <f t="shared" si="0"/>
        <v>0</v>
      </c>
      <c r="I13" s="60"/>
      <c r="J13" s="77">
        <f t="shared" si="1"/>
        <v>0</v>
      </c>
      <c r="K13" s="77">
        <f t="shared" si="2"/>
        <v>0</v>
      </c>
      <c r="L13" s="77"/>
      <c r="M13" s="78">
        <f t="shared" si="3"/>
        <v>0</v>
      </c>
    </row>
    <row r="14" spans="1:13" ht="18.75">
      <c r="A14" s="57" t="s">
        <v>170</v>
      </c>
      <c r="B14" s="58" t="s">
        <v>171</v>
      </c>
      <c r="C14" s="59" t="s">
        <v>172</v>
      </c>
      <c r="D14" s="60">
        <v>489300000</v>
      </c>
      <c r="E14" s="65">
        <v>344222438</v>
      </c>
      <c r="F14" s="62">
        <v>16000000</v>
      </c>
      <c r="G14" s="62">
        <v>228567260</v>
      </c>
      <c r="H14" s="62">
        <f t="shared" si="0"/>
        <v>114740812.66666667</v>
      </c>
      <c r="I14" s="77">
        <v>18000000</v>
      </c>
      <c r="J14" s="77">
        <f t="shared" si="1"/>
        <v>6000000</v>
      </c>
      <c r="K14" s="77">
        <f t="shared" si="2"/>
        <v>120740812.66666667</v>
      </c>
      <c r="L14" s="77">
        <v>362222433</v>
      </c>
      <c r="M14" s="78">
        <f t="shared" si="3"/>
        <v>368559187.33333331</v>
      </c>
    </row>
    <row r="15" spans="1:13" ht="18.75">
      <c r="A15" s="57"/>
      <c r="B15" s="63"/>
      <c r="C15" s="59"/>
      <c r="D15" s="60"/>
      <c r="E15" s="64"/>
      <c r="F15" s="64"/>
      <c r="G15" s="64"/>
      <c r="H15" s="62">
        <f t="shared" si="0"/>
        <v>0</v>
      </c>
      <c r="I15" s="60"/>
      <c r="J15" s="77">
        <f t="shared" si="1"/>
        <v>0</v>
      </c>
      <c r="K15" s="77">
        <f t="shared" si="2"/>
        <v>0</v>
      </c>
      <c r="L15" s="77"/>
      <c r="M15" s="78">
        <f t="shared" si="3"/>
        <v>0</v>
      </c>
    </row>
    <row r="16" spans="1:13" ht="18.75">
      <c r="A16" s="57" t="s">
        <v>173</v>
      </c>
      <c r="B16" s="58" t="s">
        <v>174</v>
      </c>
      <c r="C16" s="59" t="s">
        <v>175</v>
      </c>
      <c r="D16" s="60">
        <v>409000000</v>
      </c>
      <c r="E16" s="65">
        <v>262299999</v>
      </c>
      <c r="F16" s="64">
        <v>63847476</v>
      </c>
      <c r="G16" s="64">
        <v>174999999</v>
      </c>
      <c r="H16" s="62">
        <f t="shared" si="0"/>
        <v>87433333</v>
      </c>
      <c r="I16" s="60">
        <v>26108563</v>
      </c>
      <c r="J16" s="77">
        <f t="shared" si="1"/>
        <v>8702854.333333334</v>
      </c>
      <c r="K16" s="77">
        <f t="shared" si="2"/>
        <v>96136187.333333328</v>
      </c>
      <c r="L16" s="77">
        <v>288408562</v>
      </c>
      <c r="M16" s="78">
        <f t="shared" si="3"/>
        <v>312863812.66666669</v>
      </c>
    </row>
    <row r="17" spans="1:13" ht="18.75">
      <c r="A17" s="57"/>
      <c r="B17" s="63"/>
      <c r="C17" s="59"/>
      <c r="D17" s="60"/>
      <c r="E17" s="64"/>
      <c r="F17" s="64"/>
      <c r="G17" s="64"/>
      <c r="H17" s="62">
        <f t="shared" si="0"/>
        <v>0</v>
      </c>
      <c r="I17" s="60"/>
      <c r="J17" s="77">
        <f t="shared" si="1"/>
        <v>0</v>
      </c>
      <c r="K17" s="77">
        <f t="shared" si="2"/>
        <v>0</v>
      </c>
      <c r="L17" s="77"/>
      <c r="M17" s="78">
        <f t="shared" si="3"/>
        <v>0</v>
      </c>
    </row>
    <row r="18" spans="1:13" ht="18.75">
      <c r="A18" s="57" t="s">
        <v>176</v>
      </c>
      <c r="B18" s="58" t="s">
        <v>177</v>
      </c>
      <c r="C18" s="59" t="s">
        <v>178</v>
      </c>
      <c r="D18" s="60">
        <v>8464284</v>
      </c>
      <c r="E18" s="65">
        <v>3300196</v>
      </c>
      <c r="F18" s="62">
        <v>2500000</v>
      </c>
      <c r="G18" s="62">
        <v>2049025</v>
      </c>
      <c r="H18" s="62">
        <f t="shared" si="0"/>
        <v>1100065.3333333333</v>
      </c>
      <c r="I18" s="77">
        <v>1770000</v>
      </c>
      <c r="J18" s="77">
        <f t="shared" si="1"/>
        <v>590000</v>
      </c>
      <c r="K18" s="77">
        <f t="shared" si="2"/>
        <v>1690065.3333333333</v>
      </c>
      <c r="L18" s="77">
        <v>5070196</v>
      </c>
      <c r="M18" s="78">
        <f t="shared" si="3"/>
        <v>6774218.666666667</v>
      </c>
    </row>
    <row r="19" spans="1:13" ht="18.75">
      <c r="A19" s="57"/>
      <c r="B19" s="63"/>
      <c r="C19" s="59"/>
      <c r="D19" s="60"/>
      <c r="E19" s="64"/>
      <c r="F19" s="64"/>
      <c r="G19" s="64"/>
      <c r="H19" s="62">
        <f t="shared" si="0"/>
        <v>0</v>
      </c>
      <c r="I19" s="60"/>
      <c r="J19" s="77">
        <f t="shared" si="1"/>
        <v>0</v>
      </c>
      <c r="K19" s="77">
        <f t="shared" si="2"/>
        <v>0</v>
      </c>
      <c r="L19" s="77"/>
      <c r="M19" s="78">
        <f t="shared" si="3"/>
        <v>0</v>
      </c>
    </row>
    <row r="20" spans="1:13" ht="18.75">
      <c r="A20" s="57" t="s">
        <v>179</v>
      </c>
      <c r="B20" s="58" t="s">
        <v>180</v>
      </c>
      <c r="C20" s="59" t="s">
        <v>181</v>
      </c>
      <c r="D20" s="60">
        <v>26050000</v>
      </c>
      <c r="E20" s="65">
        <v>7641021</v>
      </c>
      <c r="F20" s="62">
        <v>10300000</v>
      </c>
      <c r="G20" s="62">
        <v>5730766</v>
      </c>
      <c r="H20" s="62">
        <f t="shared" si="0"/>
        <v>2547007</v>
      </c>
      <c r="I20" s="77">
        <v>2700000</v>
      </c>
      <c r="J20" s="77">
        <f t="shared" si="1"/>
        <v>900000</v>
      </c>
      <c r="K20" s="77">
        <f t="shared" si="2"/>
        <v>3447007</v>
      </c>
      <c r="L20" s="77">
        <v>10341021</v>
      </c>
      <c r="M20" s="78">
        <f t="shared" si="3"/>
        <v>22602993</v>
      </c>
    </row>
    <row r="21" spans="1:13" ht="18.75">
      <c r="A21" s="57"/>
      <c r="B21" s="63"/>
      <c r="C21" s="59"/>
      <c r="D21" s="60"/>
      <c r="E21" s="64"/>
      <c r="F21" s="64"/>
      <c r="G21" s="64"/>
      <c r="H21" s="62">
        <f t="shared" si="0"/>
        <v>0</v>
      </c>
      <c r="I21" s="60"/>
      <c r="J21" s="77">
        <f t="shared" si="1"/>
        <v>0</v>
      </c>
      <c r="K21" s="77">
        <f t="shared" si="2"/>
        <v>0</v>
      </c>
      <c r="L21" s="77"/>
      <c r="M21" s="78">
        <f t="shared" si="3"/>
        <v>0</v>
      </c>
    </row>
    <row r="22" spans="1:13" ht="18.75">
      <c r="A22" s="57" t="s">
        <v>182</v>
      </c>
      <c r="B22" s="63">
        <v>52110200100</v>
      </c>
      <c r="C22" s="59" t="s">
        <v>183</v>
      </c>
      <c r="D22" s="60">
        <v>180000000</v>
      </c>
      <c r="E22" s="66">
        <v>0</v>
      </c>
      <c r="F22" s="66">
        <v>140500000</v>
      </c>
      <c r="G22" s="66"/>
      <c r="H22" s="62">
        <f t="shared" si="0"/>
        <v>0</v>
      </c>
      <c r="I22" s="79">
        <v>104400000</v>
      </c>
      <c r="J22" s="77">
        <f t="shared" si="1"/>
        <v>34800000</v>
      </c>
      <c r="K22" s="77">
        <f t="shared" si="2"/>
        <v>34800000</v>
      </c>
      <c r="L22" s="77">
        <f>G22+I22</f>
        <v>104400000</v>
      </c>
      <c r="M22" s="78">
        <f t="shared" si="3"/>
        <v>145200000</v>
      </c>
    </row>
    <row r="23" spans="1:13" ht="18.75">
      <c r="A23" s="57"/>
      <c r="B23" s="63"/>
      <c r="C23" s="59"/>
      <c r="D23" s="60"/>
      <c r="E23" s="67"/>
      <c r="F23" s="67"/>
      <c r="G23" s="67"/>
      <c r="H23" s="62">
        <f t="shared" si="0"/>
        <v>0</v>
      </c>
      <c r="I23" s="80"/>
      <c r="J23" s="77">
        <f t="shared" si="1"/>
        <v>0</v>
      </c>
      <c r="K23" s="77">
        <f t="shared" si="2"/>
        <v>0</v>
      </c>
      <c r="L23" s="77"/>
      <c r="M23" s="78">
        <f t="shared" si="3"/>
        <v>0</v>
      </c>
    </row>
    <row r="24" spans="1:13" ht="18.75">
      <c r="A24" s="57" t="s">
        <v>184</v>
      </c>
      <c r="B24" s="152" t="s">
        <v>185</v>
      </c>
      <c r="C24" s="59" t="s">
        <v>186</v>
      </c>
      <c r="D24" s="60">
        <f>'[2]REC EXP'!I1823</f>
        <v>0</v>
      </c>
      <c r="E24" s="62">
        <v>0</v>
      </c>
      <c r="F24" s="62">
        <v>500000</v>
      </c>
      <c r="G24" s="62"/>
      <c r="H24" s="62">
        <f t="shared" si="0"/>
        <v>0</v>
      </c>
      <c r="I24" s="77"/>
      <c r="J24" s="77">
        <f t="shared" si="1"/>
        <v>0</v>
      </c>
      <c r="K24" s="77">
        <f t="shared" si="2"/>
        <v>0</v>
      </c>
      <c r="L24" s="77"/>
      <c r="M24" s="78">
        <f t="shared" si="3"/>
        <v>0</v>
      </c>
    </row>
    <row r="25" spans="1:13" ht="18.75">
      <c r="A25" s="57"/>
      <c r="B25" s="63"/>
      <c r="C25" s="59" t="s">
        <v>187</v>
      </c>
      <c r="D25" s="60"/>
      <c r="E25" s="64"/>
      <c r="F25" s="64"/>
      <c r="G25" s="64"/>
      <c r="H25" s="62">
        <f t="shared" si="0"/>
        <v>0</v>
      </c>
      <c r="I25" s="60"/>
      <c r="J25" s="77">
        <f t="shared" si="1"/>
        <v>0</v>
      </c>
      <c r="K25" s="77">
        <f t="shared" si="2"/>
        <v>0</v>
      </c>
      <c r="L25" s="77"/>
      <c r="M25" s="78">
        <f t="shared" si="3"/>
        <v>0</v>
      </c>
    </row>
    <row r="26" spans="1:13" ht="18.75">
      <c r="A26" s="57"/>
      <c r="B26" s="63"/>
      <c r="C26" s="59"/>
      <c r="D26" s="60"/>
      <c r="E26" s="64"/>
      <c r="F26" s="64"/>
      <c r="G26" s="64"/>
      <c r="H26" s="62">
        <f t="shared" si="0"/>
        <v>0</v>
      </c>
      <c r="I26" s="60"/>
      <c r="J26" s="77">
        <f t="shared" si="1"/>
        <v>0</v>
      </c>
      <c r="K26" s="77">
        <f t="shared" si="2"/>
        <v>0</v>
      </c>
      <c r="L26" s="77"/>
      <c r="M26" s="78">
        <f t="shared" si="3"/>
        <v>0</v>
      </c>
    </row>
    <row r="27" spans="1:13" ht="18.75">
      <c r="A27" s="57" t="s">
        <v>188</v>
      </c>
      <c r="B27" s="58" t="s">
        <v>189</v>
      </c>
      <c r="C27" s="59" t="s">
        <v>190</v>
      </c>
      <c r="D27" s="60">
        <v>46368000</v>
      </c>
      <c r="E27" s="65">
        <v>14101661</v>
      </c>
      <c r="F27" s="62">
        <v>10500000</v>
      </c>
      <c r="G27" s="62">
        <v>7834255</v>
      </c>
      <c r="H27" s="62">
        <f t="shared" si="0"/>
        <v>4700553.666666667</v>
      </c>
      <c r="I27" s="77">
        <v>2684000</v>
      </c>
      <c r="J27" s="77">
        <f t="shared" si="1"/>
        <v>894666.66666666663</v>
      </c>
      <c r="K27" s="77">
        <f t="shared" si="2"/>
        <v>5595220.333333334</v>
      </c>
      <c r="L27" s="77">
        <v>16785651</v>
      </c>
      <c r="M27" s="78">
        <f t="shared" si="3"/>
        <v>40772779.666666664</v>
      </c>
    </row>
    <row r="28" spans="1:13" ht="18.75">
      <c r="A28" s="57"/>
      <c r="B28" s="63"/>
      <c r="C28" s="59"/>
      <c r="D28" s="60"/>
      <c r="E28" s="64"/>
      <c r="F28" s="64"/>
      <c r="G28" s="64"/>
      <c r="H28" s="62">
        <f t="shared" si="0"/>
        <v>0</v>
      </c>
      <c r="I28" s="60"/>
      <c r="J28" s="77">
        <f t="shared" si="1"/>
        <v>0</v>
      </c>
      <c r="K28" s="77">
        <f t="shared" si="2"/>
        <v>0</v>
      </c>
      <c r="L28" s="77"/>
      <c r="M28" s="78">
        <f t="shared" si="3"/>
        <v>0</v>
      </c>
    </row>
    <row r="29" spans="1:13" ht="18.75">
      <c r="A29" s="57" t="s">
        <v>191</v>
      </c>
      <c r="B29" s="58" t="s">
        <v>192</v>
      </c>
      <c r="C29" s="59" t="s">
        <v>193</v>
      </c>
      <c r="D29" s="60">
        <v>327000000</v>
      </c>
      <c r="E29" s="61">
        <v>99208769</v>
      </c>
      <c r="F29" s="62">
        <v>210000000</v>
      </c>
      <c r="G29" s="62">
        <v>67224262</v>
      </c>
      <c r="H29" s="62">
        <f t="shared" si="0"/>
        <v>33069589.666666668</v>
      </c>
      <c r="I29" s="77">
        <v>94018472</v>
      </c>
      <c r="J29" s="77">
        <f t="shared" si="1"/>
        <v>31339490.666666668</v>
      </c>
      <c r="K29" s="77">
        <f t="shared" si="2"/>
        <v>64409080.333333336</v>
      </c>
      <c r="L29" s="77">
        <f>E29+I29</f>
        <v>193227241</v>
      </c>
      <c r="M29" s="78">
        <f t="shared" si="3"/>
        <v>262590919.66666666</v>
      </c>
    </row>
    <row r="30" spans="1:13" ht="18.75">
      <c r="A30" s="57"/>
      <c r="B30" s="63"/>
      <c r="C30" s="59"/>
      <c r="D30" s="60"/>
      <c r="E30" s="64"/>
      <c r="F30" s="64"/>
      <c r="G30" s="64"/>
      <c r="H30" s="62">
        <f t="shared" si="0"/>
        <v>0</v>
      </c>
      <c r="I30" s="60"/>
      <c r="J30" s="77">
        <f t="shared" si="1"/>
        <v>0</v>
      </c>
      <c r="K30" s="77">
        <f t="shared" si="2"/>
        <v>0</v>
      </c>
      <c r="L30" s="77"/>
      <c r="M30" s="78">
        <f t="shared" si="3"/>
        <v>0</v>
      </c>
    </row>
    <row r="31" spans="1:13" ht="18.75">
      <c r="A31" s="57" t="s">
        <v>194</v>
      </c>
      <c r="B31" s="58" t="s">
        <v>195</v>
      </c>
      <c r="C31" s="59" t="s">
        <v>196</v>
      </c>
      <c r="D31" s="60">
        <v>246940435</v>
      </c>
      <c r="E31" s="61">
        <v>44677755</v>
      </c>
      <c r="F31" s="62">
        <v>46000000</v>
      </c>
      <c r="G31" s="62">
        <v>29129600</v>
      </c>
      <c r="H31" s="62">
        <f t="shared" si="0"/>
        <v>14892585</v>
      </c>
      <c r="I31" s="77">
        <v>77017797</v>
      </c>
      <c r="J31" s="77">
        <f t="shared" si="1"/>
        <v>25672599</v>
      </c>
      <c r="K31" s="77">
        <f t="shared" si="2"/>
        <v>40565184</v>
      </c>
      <c r="L31" s="77">
        <v>119659552</v>
      </c>
      <c r="M31" s="78">
        <f t="shared" si="3"/>
        <v>206375251</v>
      </c>
    </row>
    <row r="32" spans="1:13" ht="18.75">
      <c r="A32" s="57"/>
      <c r="B32" s="63"/>
      <c r="C32" s="59"/>
      <c r="D32" s="60"/>
      <c r="E32" s="64"/>
      <c r="F32" s="64"/>
      <c r="G32" s="64"/>
      <c r="H32" s="62">
        <f t="shared" si="0"/>
        <v>0</v>
      </c>
      <c r="I32" s="60"/>
      <c r="J32" s="77">
        <f t="shared" si="1"/>
        <v>0</v>
      </c>
      <c r="K32" s="77">
        <f t="shared" si="2"/>
        <v>0</v>
      </c>
      <c r="L32" s="77"/>
      <c r="M32" s="78">
        <f t="shared" si="3"/>
        <v>0</v>
      </c>
    </row>
    <row r="33" spans="1:13" ht="18.75">
      <c r="A33" s="57" t="s">
        <v>197</v>
      </c>
      <c r="B33" s="58" t="s">
        <v>198</v>
      </c>
      <c r="C33" s="59" t="s">
        <v>199</v>
      </c>
      <c r="D33" s="60">
        <v>753000000</v>
      </c>
      <c r="E33" s="61">
        <v>535937185</v>
      </c>
      <c r="F33" s="62">
        <v>4710000</v>
      </c>
      <c r="G33" s="62">
        <v>292471357</v>
      </c>
      <c r="H33" s="62">
        <f t="shared" si="0"/>
        <v>178645728.33333334</v>
      </c>
      <c r="I33" s="77">
        <v>9000000</v>
      </c>
      <c r="J33" s="77">
        <f t="shared" si="1"/>
        <v>3000000</v>
      </c>
      <c r="K33" s="77">
        <f t="shared" si="2"/>
        <v>181645728.33333334</v>
      </c>
      <c r="L33" s="77">
        <v>544937185</v>
      </c>
      <c r="M33" s="78">
        <f t="shared" si="3"/>
        <v>571354271.66666663</v>
      </c>
    </row>
    <row r="34" spans="1:13" ht="18.75">
      <c r="A34" s="57"/>
      <c r="B34" s="63"/>
      <c r="C34" s="59"/>
      <c r="D34" s="60"/>
      <c r="E34" s="64"/>
      <c r="F34" s="64"/>
      <c r="G34" s="64"/>
      <c r="H34" s="62">
        <f t="shared" si="0"/>
        <v>0</v>
      </c>
      <c r="I34" s="60"/>
      <c r="J34" s="77">
        <f t="shared" si="1"/>
        <v>0</v>
      </c>
      <c r="K34" s="77">
        <f t="shared" si="2"/>
        <v>0</v>
      </c>
      <c r="L34" s="77"/>
      <c r="M34" s="78">
        <f t="shared" si="3"/>
        <v>0</v>
      </c>
    </row>
    <row r="35" spans="1:13" ht="18.75">
      <c r="A35" s="57" t="s">
        <v>200</v>
      </c>
      <c r="B35" s="68" t="s">
        <v>201</v>
      </c>
      <c r="C35" s="59" t="s">
        <v>202</v>
      </c>
      <c r="D35" s="60">
        <v>6000000</v>
      </c>
      <c r="E35" s="62">
        <v>0</v>
      </c>
      <c r="F35" s="62">
        <v>3000000</v>
      </c>
      <c r="G35" s="62"/>
      <c r="H35" s="62">
        <f t="shared" si="0"/>
        <v>0</v>
      </c>
      <c r="I35" s="77"/>
      <c r="J35" s="77">
        <f t="shared" si="1"/>
        <v>0</v>
      </c>
      <c r="K35" s="77">
        <f t="shared" si="2"/>
        <v>0</v>
      </c>
      <c r="L35" s="77"/>
      <c r="M35" s="78">
        <f t="shared" si="3"/>
        <v>6000000</v>
      </c>
    </row>
    <row r="36" spans="1:13" ht="18.75" customHeight="1">
      <c r="A36" s="57"/>
      <c r="B36" s="63"/>
      <c r="C36" s="59"/>
      <c r="D36" s="60"/>
      <c r="E36" s="64"/>
      <c r="F36" s="64"/>
      <c r="G36" s="64"/>
      <c r="H36" s="62">
        <f t="shared" si="0"/>
        <v>0</v>
      </c>
      <c r="I36" s="60"/>
      <c r="J36" s="77">
        <f t="shared" si="1"/>
        <v>0</v>
      </c>
      <c r="K36" s="77">
        <f t="shared" si="2"/>
        <v>0</v>
      </c>
      <c r="L36" s="77"/>
      <c r="M36" s="78">
        <f t="shared" si="3"/>
        <v>0</v>
      </c>
    </row>
    <row r="37" spans="1:13" ht="18.75" customHeight="1">
      <c r="A37" s="57" t="s">
        <v>203</v>
      </c>
      <c r="B37" s="58" t="s">
        <v>204</v>
      </c>
      <c r="C37" s="59" t="s">
        <v>205</v>
      </c>
      <c r="D37" s="60">
        <v>10800000</v>
      </c>
      <c r="E37" s="65">
        <v>4578082</v>
      </c>
      <c r="F37" s="62">
        <v>2000000</v>
      </c>
      <c r="G37" s="62">
        <v>3052045</v>
      </c>
      <c r="H37" s="62">
        <f t="shared" si="0"/>
        <v>1526027.3333333333</v>
      </c>
      <c r="I37" s="77">
        <v>1610000</v>
      </c>
      <c r="J37" s="77">
        <f t="shared" si="1"/>
        <v>536666.66666666663</v>
      </c>
      <c r="K37" s="77">
        <f t="shared" si="2"/>
        <v>2062694</v>
      </c>
      <c r="L37" s="77">
        <v>6188082</v>
      </c>
      <c r="M37" s="78">
        <f t="shared" si="3"/>
        <v>8737306</v>
      </c>
    </row>
    <row r="38" spans="1:13" ht="18.75">
      <c r="A38" s="57"/>
      <c r="B38" s="63"/>
      <c r="C38" s="59"/>
      <c r="D38" s="60"/>
      <c r="E38" s="64"/>
      <c r="F38" s="64"/>
      <c r="G38" s="64"/>
      <c r="H38" s="62">
        <f t="shared" si="0"/>
        <v>0</v>
      </c>
      <c r="I38" s="60"/>
      <c r="J38" s="77">
        <f t="shared" si="1"/>
        <v>0</v>
      </c>
      <c r="K38" s="77">
        <f t="shared" si="2"/>
        <v>0</v>
      </c>
      <c r="L38" s="77"/>
      <c r="M38" s="78">
        <f t="shared" si="3"/>
        <v>0</v>
      </c>
    </row>
    <row r="39" spans="1:13" ht="18.75" customHeight="1">
      <c r="A39" s="57" t="s">
        <v>206</v>
      </c>
      <c r="B39" s="58" t="s">
        <v>207</v>
      </c>
      <c r="C39" s="59" t="s">
        <v>208</v>
      </c>
      <c r="D39" s="60">
        <f>'[2]REC EXP'!I969</f>
        <v>408500000</v>
      </c>
      <c r="E39" s="65">
        <v>232977311</v>
      </c>
      <c r="F39" s="62">
        <v>2800000</v>
      </c>
      <c r="G39" s="62">
        <v>129431841</v>
      </c>
      <c r="H39" s="62">
        <f t="shared" si="0"/>
        <v>77659103.666666672</v>
      </c>
      <c r="I39" s="77">
        <v>23435000</v>
      </c>
      <c r="J39" s="77">
        <f t="shared" si="1"/>
        <v>7811666.666666667</v>
      </c>
      <c r="K39" s="77">
        <f t="shared" si="2"/>
        <v>85470770.333333343</v>
      </c>
      <c r="L39" s="81">
        <v>236412311</v>
      </c>
      <c r="M39" s="78">
        <f t="shared" si="3"/>
        <v>323029229.66666663</v>
      </c>
    </row>
    <row r="40" spans="1:13" ht="18.75" customHeight="1">
      <c r="A40" s="57"/>
      <c r="B40" s="63"/>
      <c r="C40" s="59" t="s">
        <v>209</v>
      </c>
      <c r="D40" s="60"/>
      <c r="E40" s="64"/>
      <c r="F40" s="64"/>
      <c r="G40" s="64"/>
      <c r="H40" s="62">
        <f t="shared" si="0"/>
        <v>0</v>
      </c>
      <c r="I40" s="60"/>
      <c r="J40" s="77">
        <f t="shared" si="1"/>
        <v>0</v>
      </c>
      <c r="K40" s="77">
        <f t="shared" si="2"/>
        <v>0</v>
      </c>
      <c r="L40" s="77"/>
      <c r="M40" s="78">
        <f t="shared" si="3"/>
        <v>0</v>
      </c>
    </row>
    <row r="41" spans="1:13" ht="18.75">
      <c r="A41" s="57"/>
      <c r="B41" s="63"/>
      <c r="C41" s="59"/>
      <c r="D41" s="60"/>
      <c r="E41" s="64"/>
      <c r="F41" s="64"/>
      <c r="G41" s="64"/>
      <c r="H41" s="62">
        <f t="shared" si="0"/>
        <v>0</v>
      </c>
      <c r="I41" s="60"/>
      <c r="J41" s="77">
        <f t="shared" si="1"/>
        <v>0</v>
      </c>
      <c r="K41" s="77">
        <f t="shared" si="2"/>
        <v>0</v>
      </c>
      <c r="L41" s="77"/>
      <c r="M41" s="78">
        <f t="shared" si="3"/>
        <v>0</v>
      </c>
    </row>
    <row r="42" spans="1:13" ht="18.75">
      <c r="A42" s="57" t="s">
        <v>210</v>
      </c>
      <c r="B42" s="58" t="s">
        <v>211</v>
      </c>
      <c r="C42" s="59" t="s">
        <v>212</v>
      </c>
      <c r="D42" s="60">
        <f>'[2]REC EXP'!I987</f>
        <v>3600000</v>
      </c>
      <c r="E42" s="69">
        <v>0</v>
      </c>
      <c r="F42" s="62">
        <v>3000000</v>
      </c>
      <c r="G42" s="62"/>
      <c r="H42" s="62">
        <f t="shared" si="0"/>
        <v>0</v>
      </c>
      <c r="I42" s="82">
        <v>2700000</v>
      </c>
      <c r="J42" s="77">
        <f t="shared" si="1"/>
        <v>900000</v>
      </c>
      <c r="K42" s="77">
        <f t="shared" si="2"/>
        <v>900000</v>
      </c>
      <c r="L42" s="77">
        <f>G42+I42</f>
        <v>2700000</v>
      </c>
      <c r="M42" s="78">
        <f t="shared" si="3"/>
        <v>2700000</v>
      </c>
    </row>
    <row r="43" spans="1:13" ht="18.75">
      <c r="A43" s="53"/>
      <c r="B43" s="54"/>
      <c r="C43" s="55"/>
      <c r="D43" s="56"/>
      <c r="E43" s="56"/>
      <c r="F43" s="56"/>
      <c r="G43" s="56"/>
      <c r="H43" s="62">
        <f t="shared" si="0"/>
        <v>0</v>
      </c>
      <c r="I43" s="56"/>
      <c r="J43" s="77">
        <f t="shared" si="1"/>
        <v>0</v>
      </c>
      <c r="K43" s="77">
        <f t="shared" si="2"/>
        <v>0</v>
      </c>
      <c r="L43" s="77"/>
      <c r="M43" s="78">
        <f t="shared" si="3"/>
        <v>0</v>
      </c>
    </row>
    <row r="44" spans="1:13" ht="18.75">
      <c r="A44" s="57">
        <v>17</v>
      </c>
      <c r="B44" s="58" t="s">
        <v>213</v>
      </c>
      <c r="C44" s="59" t="s">
        <v>214</v>
      </c>
      <c r="D44" s="60">
        <v>31940000</v>
      </c>
      <c r="E44" s="61">
        <v>12758555</v>
      </c>
      <c r="F44" s="70">
        <v>1500000</v>
      </c>
      <c r="G44" s="70">
        <v>7627027</v>
      </c>
      <c r="H44" s="62">
        <f t="shared" si="0"/>
        <v>4252851.666666667</v>
      </c>
      <c r="I44" s="77">
        <v>1200000</v>
      </c>
      <c r="J44" s="77">
        <f t="shared" si="1"/>
        <v>400000</v>
      </c>
      <c r="K44" s="77">
        <f t="shared" si="2"/>
        <v>4652851.666666667</v>
      </c>
      <c r="L44" s="77">
        <v>13958555</v>
      </c>
      <c r="M44" s="78">
        <f t="shared" si="3"/>
        <v>27287148.333333332</v>
      </c>
    </row>
    <row r="45" spans="1:13" ht="18.75">
      <c r="A45" s="57"/>
      <c r="B45" s="63"/>
      <c r="C45" s="59"/>
      <c r="D45" s="60"/>
      <c r="E45" s="64"/>
      <c r="F45" s="64"/>
      <c r="G45" s="64"/>
      <c r="H45" s="62">
        <f t="shared" si="0"/>
        <v>0</v>
      </c>
      <c r="I45" s="60"/>
      <c r="J45" s="77">
        <f t="shared" si="1"/>
        <v>0</v>
      </c>
      <c r="K45" s="77">
        <f t="shared" si="2"/>
        <v>0</v>
      </c>
      <c r="L45" s="77"/>
      <c r="M45" s="78">
        <f t="shared" si="3"/>
        <v>0</v>
      </c>
    </row>
    <row r="46" spans="1:13" ht="18.75">
      <c r="A46" s="57">
        <v>18</v>
      </c>
      <c r="B46" s="58" t="s">
        <v>215</v>
      </c>
      <c r="C46" s="59" t="s">
        <v>216</v>
      </c>
      <c r="D46" s="60">
        <v>38500000</v>
      </c>
      <c r="E46" s="65">
        <v>13117970</v>
      </c>
      <c r="F46" s="62">
        <v>5000000</v>
      </c>
      <c r="G46" s="62">
        <v>7260720</v>
      </c>
      <c r="H46" s="62">
        <f t="shared" si="0"/>
        <v>4372656.666666667</v>
      </c>
      <c r="I46" s="77">
        <v>3500000</v>
      </c>
      <c r="J46" s="77">
        <f t="shared" si="1"/>
        <v>1166666.6666666667</v>
      </c>
      <c r="K46" s="77">
        <f t="shared" si="2"/>
        <v>5539323.333333334</v>
      </c>
      <c r="L46" s="77">
        <v>16617970</v>
      </c>
      <c r="M46" s="78">
        <f t="shared" si="3"/>
        <v>32960676.666666664</v>
      </c>
    </row>
    <row r="47" spans="1:13" ht="18.75">
      <c r="A47" s="57"/>
      <c r="B47" s="63"/>
      <c r="C47" s="59"/>
      <c r="D47" s="60"/>
      <c r="E47" s="64"/>
      <c r="F47" s="64"/>
      <c r="G47" s="64"/>
      <c r="H47" s="62">
        <f t="shared" si="0"/>
        <v>0</v>
      </c>
      <c r="I47" s="60"/>
      <c r="J47" s="77">
        <f t="shared" si="1"/>
        <v>0</v>
      </c>
      <c r="K47" s="77">
        <f t="shared" si="2"/>
        <v>0</v>
      </c>
      <c r="L47" s="77"/>
      <c r="M47" s="78">
        <f t="shared" si="3"/>
        <v>0</v>
      </c>
    </row>
    <row r="48" spans="1:13" ht="18.75">
      <c r="A48" s="57">
        <v>19</v>
      </c>
      <c r="B48" s="63"/>
      <c r="C48" s="71" t="s">
        <v>217</v>
      </c>
      <c r="D48" s="60"/>
      <c r="E48" s="64"/>
      <c r="F48" s="64"/>
      <c r="G48" s="64"/>
      <c r="H48" s="62">
        <f t="shared" si="0"/>
        <v>0</v>
      </c>
      <c r="I48" s="60"/>
      <c r="J48" s="77">
        <f t="shared" si="1"/>
        <v>0</v>
      </c>
      <c r="K48" s="77">
        <f t="shared" si="2"/>
        <v>0</v>
      </c>
      <c r="L48" s="77"/>
      <c r="M48" s="78">
        <f t="shared" si="3"/>
        <v>0</v>
      </c>
    </row>
    <row r="49" spans="1:13" ht="18.75">
      <c r="A49" s="57"/>
      <c r="B49" s="63"/>
      <c r="C49" s="59"/>
      <c r="D49" s="60"/>
      <c r="E49" s="64"/>
      <c r="F49" s="64"/>
      <c r="G49" s="64"/>
      <c r="H49" s="62">
        <f t="shared" si="0"/>
        <v>0</v>
      </c>
      <c r="I49" s="60"/>
      <c r="J49" s="77">
        <f t="shared" si="1"/>
        <v>0</v>
      </c>
      <c r="K49" s="77">
        <f t="shared" si="2"/>
        <v>0</v>
      </c>
      <c r="L49" s="77"/>
      <c r="M49" s="78">
        <f t="shared" si="3"/>
        <v>0</v>
      </c>
    </row>
    <row r="50" spans="1:13" ht="18.75">
      <c r="A50" s="57" t="s">
        <v>44</v>
      </c>
      <c r="B50" s="58" t="s">
        <v>218</v>
      </c>
      <c r="C50" s="59" t="s">
        <v>219</v>
      </c>
      <c r="D50" s="60">
        <v>15900000</v>
      </c>
      <c r="E50" s="61">
        <v>1647192</v>
      </c>
      <c r="F50" s="62">
        <v>10000000</v>
      </c>
      <c r="G50" s="62">
        <v>1647192</v>
      </c>
      <c r="H50" s="62">
        <f t="shared" si="0"/>
        <v>549064</v>
      </c>
      <c r="I50" s="77">
        <v>6008500</v>
      </c>
      <c r="J50" s="77">
        <f t="shared" si="1"/>
        <v>2002833.3333333333</v>
      </c>
      <c r="K50" s="77">
        <f t="shared" si="2"/>
        <v>2551897.333333333</v>
      </c>
      <c r="L50" s="77">
        <v>7655692</v>
      </c>
      <c r="M50" s="78">
        <f t="shared" si="3"/>
        <v>13348102.666666668</v>
      </c>
    </row>
    <row r="51" spans="1:13" ht="18.75">
      <c r="A51" s="57"/>
      <c r="B51" s="63"/>
      <c r="C51" s="59"/>
      <c r="D51" s="60"/>
      <c r="E51" s="64"/>
      <c r="F51" s="64"/>
      <c r="G51" s="64"/>
      <c r="H51" s="62">
        <f t="shared" si="0"/>
        <v>0</v>
      </c>
      <c r="I51" s="60"/>
      <c r="J51" s="77">
        <f t="shared" si="1"/>
        <v>0</v>
      </c>
      <c r="K51" s="77">
        <f t="shared" si="2"/>
        <v>0</v>
      </c>
      <c r="L51" s="77"/>
      <c r="M51" s="78">
        <f t="shared" si="3"/>
        <v>0</v>
      </c>
    </row>
    <row r="52" spans="1:13" ht="18.75">
      <c r="A52" s="57" t="s">
        <v>49</v>
      </c>
      <c r="B52" s="58" t="s">
        <v>220</v>
      </c>
      <c r="C52" s="59" t="s">
        <v>221</v>
      </c>
      <c r="D52" s="60">
        <v>2225000</v>
      </c>
      <c r="E52" s="64" t="s">
        <v>222</v>
      </c>
      <c r="F52" s="64">
        <v>0</v>
      </c>
      <c r="G52" s="64"/>
      <c r="H52" s="62" t="e">
        <f t="shared" si="0"/>
        <v>#VALUE!</v>
      </c>
      <c r="I52" s="60">
        <v>1350000</v>
      </c>
      <c r="J52" s="77">
        <f t="shared" si="1"/>
        <v>450000</v>
      </c>
      <c r="K52" s="77" t="e">
        <f t="shared" si="2"/>
        <v>#VALUE!</v>
      </c>
      <c r="L52" s="77">
        <f>G52+I52</f>
        <v>1350000</v>
      </c>
      <c r="M52" s="78" t="e">
        <f t="shared" si="3"/>
        <v>#VALUE!</v>
      </c>
    </row>
    <row r="53" spans="1:13" ht="18.75">
      <c r="A53" s="57"/>
      <c r="B53" s="63"/>
      <c r="C53" s="59"/>
      <c r="D53" s="60"/>
      <c r="E53" s="64"/>
      <c r="F53" s="64"/>
      <c r="G53" s="64"/>
      <c r="H53" s="62">
        <f t="shared" si="0"/>
        <v>0</v>
      </c>
      <c r="I53" s="60"/>
      <c r="J53" s="77">
        <f t="shared" si="1"/>
        <v>0</v>
      </c>
      <c r="K53" s="77">
        <f t="shared" si="2"/>
        <v>0</v>
      </c>
      <c r="L53" s="77"/>
      <c r="M53" s="78">
        <f t="shared" si="3"/>
        <v>0</v>
      </c>
    </row>
    <row r="54" spans="1:13" ht="18.75">
      <c r="A54" s="57" t="s">
        <v>52</v>
      </c>
      <c r="B54" s="58" t="s">
        <v>223</v>
      </c>
      <c r="C54" s="59" t="s">
        <v>224</v>
      </c>
      <c r="D54" s="60">
        <v>9100000</v>
      </c>
      <c r="E54" s="62">
        <v>2074368</v>
      </c>
      <c r="F54" s="62">
        <v>2600000</v>
      </c>
      <c r="G54" s="62">
        <v>2074368</v>
      </c>
      <c r="H54" s="62">
        <f t="shared" si="0"/>
        <v>691456</v>
      </c>
      <c r="I54" s="77">
        <v>2300000</v>
      </c>
      <c r="J54" s="77">
        <f t="shared" si="1"/>
        <v>766666.66666666663</v>
      </c>
      <c r="K54" s="77">
        <f t="shared" si="2"/>
        <v>1458122.6666666665</v>
      </c>
      <c r="L54" s="77">
        <f>G54+I54</f>
        <v>4374368</v>
      </c>
      <c r="M54" s="78">
        <f t="shared" si="3"/>
        <v>7641877.333333334</v>
      </c>
    </row>
    <row r="55" spans="1:13" ht="18.75">
      <c r="A55" s="57"/>
      <c r="B55" s="63"/>
      <c r="C55" s="59"/>
      <c r="D55" s="60"/>
      <c r="E55" s="64"/>
      <c r="F55" s="64"/>
      <c r="G55" s="64"/>
      <c r="H55" s="62">
        <f t="shared" si="0"/>
        <v>0</v>
      </c>
      <c r="I55" s="60"/>
      <c r="J55" s="77">
        <f t="shared" si="1"/>
        <v>0</v>
      </c>
      <c r="K55" s="77">
        <f t="shared" si="2"/>
        <v>0</v>
      </c>
      <c r="L55" s="77"/>
      <c r="M55" s="78">
        <f t="shared" si="3"/>
        <v>0</v>
      </c>
    </row>
    <row r="56" spans="1:13" ht="18.75">
      <c r="A56" s="57" t="s">
        <v>55</v>
      </c>
      <c r="B56" s="58" t="s">
        <v>225</v>
      </c>
      <c r="C56" s="59" t="s">
        <v>226</v>
      </c>
      <c r="D56" s="60">
        <v>5400000</v>
      </c>
      <c r="E56" s="65">
        <v>495372</v>
      </c>
      <c r="F56" s="62">
        <v>1500000</v>
      </c>
      <c r="G56" s="62">
        <v>165124</v>
      </c>
      <c r="H56" s="62">
        <f t="shared" si="0"/>
        <v>165124</v>
      </c>
      <c r="I56" s="77">
        <v>1233000</v>
      </c>
      <c r="J56" s="77">
        <f t="shared" si="1"/>
        <v>411000</v>
      </c>
      <c r="K56" s="77">
        <f t="shared" si="2"/>
        <v>576124</v>
      </c>
      <c r="L56" s="77">
        <v>1728372</v>
      </c>
      <c r="M56" s="78">
        <f t="shared" si="3"/>
        <v>4823876</v>
      </c>
    </row>
    <row r="57" spans="1:13" ht="18.75">
      <c r="A57" s="57"/>
      <c r="B57" s="63"/>
      <c r="C57" s="59"/>
      <c r="D57" s="60"/>
      <c r="E57" s="64"/>
      <c r="F57" s="64"/>
      <c r="G57" s="64"/>
      <c r="H57" s="62">
        <f t="shared" si="0"/>
        <v>0</v>
      </c>
      <c r="I57" s="60"/>
      <c r="J57" s="77">
        <f t="shared" si="1"/>
        <v>0</v>
      </c>
      <c r="K57" s="77">
        <f t="shared" si="2"/>
        <v>0</v>
      </c>
      <c r="L57" s="77"/>
      <c r="M57" s="78">
        <f t="shared" si="3"/>
        <v>0</v>
      </c>
    </row>
    <row r="58" spans="1:13" ht="18.75">
      <c r="A58" s="57">
        <v>20</v>
      </c>
      <c r="B58" s="58" t="s">
        <v>227</v>
      </c>
      <c r="C58" s="59" t="s">
        <v>228</v>
      </c>
      <c r="D58" s="60">
        <v>618500000</v>
      </c>
      <c r="E58" s="65">
        <v>402518656</v>
      </c>
      <c r="F58" s="62">
        <v>30000000</v>
      </c>
      <c r="G58" s="62">
        <v>220378020</v>
      </c>
      <c r="H58" s="62">
        <f t="shared" si="0"/>
        <v>134172885.33333333</v>
      </c>
      <c r="I58" s="77">
        <v>27030000</v>
      </c>
      <c r="J58" s="77">
        <f t="shared" si="1"/>
        <v>9010000</v>
      </c>
      <c r="K58" s="77">
        <f t="shared" si="2"/>
        <v>143182885.33333331</v>
      </c>
      <c r="L58" s="77">
        <v>429548656</v>
      </c>
      <c r="M58" s="78">
        <f t="shared" si="3"/>
        <v>475317114.66666669</v>
      </c>
    </row>
    <row r="59" spans="1:13" ht="18.75">
      <c r="A59" s="57"/>
      <c r="B59" s="63"/>
      <c r="C59" s="59"/>
      <c r="D59" s="60"/>
      <c r="E59" s="64"/>
      <c r="F59" s="64"/>
      <c r="G59" s="64"/>
      <c r="H59" s="62">
        <f t="shared" si="0"/>
        <v>0</v>
      </c>
      <c r="I59" s="60"/>
      <c r="J59" s="77">
        <f t="shared" si="1"/>
        <v>0</v>
      </c>
      <c r="K59" s="77">
        <f t="shared" si="2"/>
        <v>0</v>
      </c>
      <c r="L59" s="77"/>
      <c r="M59" s="78">
        <f t="shared" si="3"/>
        <v>0</v>
      </c>
    </row>
    <row r="60" spans="1:13" ht="18.75">
      <c r="A60" s="57">
        <v>21</v>
      </c>
      <c r="B60" s="58" t="s">
        <v>229</v>
      </c>
      <c r="C60" s="59" t="s">
        <v>230</v>
      </c>
      <c r="D60" s="60">
        <v>400750000</v>
      </c>
      <c r="E60" s="65">
        <v>281904967</v>
      </c>
      <c r="F60" s="62">
        <v>12000000</v>
      </c>
      <c r="G60" s="62">
        <v>156613870</v>
      </c>
      <c r="H60" s="62">
        <f t="shared" si="0"/>
        <v>93968322.333333328</v>
      </c>
      <c r="I60" s="77">
        <v>10450000</v>
      </c>
      <c r="J60" s="77">
        <f t="shared" si="1"/>
        <v>3483333.3333333335</v>
      </c>
      <c r="K60" s="77">
        <f t="shared" si="2"/>
        <v>97451655.666666657</v>
      </c>
      <c r="L60" s="77">
        <v>292354967</v>
      </c>
      <c r="M60" s="78">
        <f t="shared" si="3"/>
        <v>303298344.33333337</v>
      </c>
    </row>
    <row r="61" spans="1:13" ht="18.75">
      <c r="A61" s="57"/>
      <c r="B61" s="63"/>
      <c r="C61" s="59" t="s">
        <v>231</v>
      </c>
      <c r="D61" s="60"/>
      <c r="E61" s="64"/>
      <c r="F61" s="64"/>
      <c r="G61" s="64"/>
      <c r="H61" s="62">
        <f t="shared" si="0"/>
        <v>0</v>
      </c>
      <c r="I61" s="60"/>
      <c r="J61" s="77">
        <f t="shared" si="1"/>
        <v>0</v>
      </c>
      <c r="K61" s="77">
        <f t="shared" si="2"/>
        <v>0</v>
      </c>
      <c r="L61" s="77"/>
      <c r="M61" s="78">
        <f t="shared" si="3"/>
        <v>0</v>
      </c>
    </row>
    <row r="62" spans="1:13" ht="18.75">
      <c r="A62" s="57"/>
      <c r="B62" s="63"/>
      <c r="C62" s="59"/>
      <c r="D62" s="60"/>
      <c r="E62" s="64"/>
      <c r="F62" s="64"/>
      <c r="G62" s="64"/>
      <c r="H62" s="62">
        <f t="shared" si="0"/>
        <v>0</v>
      </c>
      <c r="I62" s="60"/>
      <c r="J62" s="77">
        <f t="shared" si="1"/>
        <v>0</v>
      </c>
      <c r="K62" s="77">
        <f t="shared" si="2"/>
        <v>0</v>
      </c>
      <c r="L62" s="77"/>
      <c r="M62" s="78">
        <f t="shared" si="3"/>
        <v>0</v>
      </c>
    </row>
    <row r="63" spans="1:13" ht="19.5" customHeight="1">
      <c r="A63" s="57">
        <v>22</v>
      </c>
      <c r="B63" s="58" t="s">
        <v>232</v>
      </c>
      <c r="C63" s="59" t="s">
        <v>233</v>
      </c>
      <c r="D63" s="60">
        <v>14800000</v>
      </c>
      <c r="E63" s="65">
        <v>6374628</v>
      </c>
      <c r="F63" s="62">
        <v>1500000</v>
      </c>
      <c r="G63" s="62">
        <v>3541560</v>
      </c>
      <c r="H63" s="62">
        <f t="shared" si="0"/>
        <v>2124876</v>
      </c>
      <c r="I63" s="77">
        <v>1350000</v>
      </c>
      <c r="J63" s="77">
        <f t="shared" si="1"/>
        <v>450000</v>
      </c>
      <c r="K63" s="77">
        <f t="shared" si="2"/>
        <v>2574876</v>
      </c>
      <c r="L63" s="77">
        <v>7724628</v>
      </c>
      <c r="M63" s="78">
        <f t="shared" si="3"/>
        <v>12225124</v>
      </c>
    </row>
    <row r="64" spans="1:13" ht="18.75">
      <c r="A64" s="57"/>
      <c r="B64" s="63"/>
      <c r="C64" s="59"/>
      <c r="D64" s="60"/>
      <c r="E64" s="64"/>
      <c r="F64" s="64"/>
      <c r="G64" s="64"/>
      <c r="H64" s="62">
        <f t="shared" si="0"/>
        <v>0</v>
      </c>
      <c r="I64" s="60"/>
      <c r="J64" s="77">
        <f t="shared" si="1"/>
        <v>0</v>
      </c>
      <c r="K64" s="77">
        <f t="shared" si="2"/>
        <v>0</v>
      </c>
      <c r="L64" s="77"/>
      <c r="M64" s="78">
        <f t="shared" si="3"/>
        <v>0</v>
      </c>
    </row>
    <row r="65" spans="1:13" ht="18.75">
      <c r="A65" s="57">
        <v>23</v>
      </c>
      <c r="B65" s="58" t="s">
        <v>234</v>
      </c>
      <c r="C65" s="59" t="s">
        <v>235</v>
      </c>
      <c r="D65" s="60">
        <v>1660000000</v>
      </c>
      <c r="E65" s="65">
        <v>979633215.72000003</v>
      </c>
      <c r="F65" s="62">
        <v>87400000</v>
      </c>
      <c r="G65" s="62">
        <v>735587245</v>
      </c>
      <c r="H65" s="62">
        <f t="shared" si="0"/>
        <v>326544405.24000001</v>
      </c>
      <c r="I65" s="77">
        <v>110861072</v>
      </c>
      <c r="J65" s="77">
        <f t="shared" si="1"/>
        <v>36953690.666666664</v>
      </c>
      <c r="K65" s="77">
        <f t="shared" si="2"/>
        <v>363498095.9066667</v>
      </c>
      <c r="L65" s="77">
        <v>1090494288</v>
      </c>
      <c r="M65" s="78">
        <f t="shared" si="3"/>
        <v>1296501904.0933332</v>
      </c>
    </row>
    <row r="66" spans="1:13" ht="18.75">
      <c r="A66" s="57"/>
      <c r="B66" s="63"/>
      <c r="C66" s="59" t="s">
        <v>236</v>
      </c>
      <c r="D66" s="60"/>
      <c r="E66" s="64"/>
      <c r="F66" s="64"/>
      <c r="G66" s="64"/>
      <c r="H66" s="62">
        <f t="shared" si="0"/>
        <v>0</v>
      </c>
      <c r="I66" s="60"/>
      <c r="J66" s="77">
        <f t="shared" si="1"/>
        <v>0</v>
      </c>
      <c r="K66" s="77">
        <f t="shared" si="2"/>
        <v>0</v>
      </c>
      <c r="L66" s="77"/>
      <c r="M66" s="78">
        <f t="shared" si="3"/>
        <v>0</v>
      </c>
    </row>
    <row r="67" spans="1:13" ht="18.75">
      <c r="A67" s="57"/>
      <c r="B67" s="63"/>
      <c r="C67" s="59"/>
      <c r="D67" s="60"/>
      <c r="E67" s="64"/>
      <c r="F67" s="64"/>
      <c r="G67" s="64"/>
      <c r="H67" s="62">
        <f t="shared" si="0"/>
        <v>0</v>
      </c>
      <c r="I67" s="60"/>
      <c r="J67" s="77">
        <f t="shared" si="1"/>
        <v>0</v>
      </c>
      <c r="K67" s="77">
        <f t="shared" si="2"/>
        <v>0</v>
      </c>
      <c r="L67" s="77"/>
      <c r="M67" s="78">
        <f t="shared" si="3"/>
        <v>0</v>
      </c>
    </row>
    <row r="68" spans="1:13" ht="18.75">
      <c r="A68" s="57">
        <v>24</v>
      </c>
      <c r="B68" s="58" t="s">
        <v>237</v>
      </c>
      <c r="C68" s="59" t="s">
        <v>238</v>
      </c>
      <c r="D68" s="60">
        <v>347550000</v>
      </c>
      <c r="E68" s="65">
        <v>189204571</v>
      </c>
      <c r="F68" s="62">
        <v>10000000</v>
      </c>
      <c r="G68" s="62">
        <v>124836910</v>
      </c>
      <c r="H68" s="62">
        <f t="shared" si="0"/>
        <v>63068190.333333336</v>
      </c>
      <c r="I68" s="77">
        <v>11774842</v>
      </c>
      <c r="J68" s="77">
        <f t="shared" si="1"/>
        <v>3924947.3333333335</v>
      </c>
      <c r="K68" s="77">
        <f t="shared" si="2"/>
        <v>66993137.666666672</v>
      </c>
      <c r="L68" s="77">
        <v>200979413</v>
      </c>
      <c r="M68" s="78">
        <f t="shared" si="3"/>
        <v>280556862.33333331</v>
      </c>
    </row>
    <row r="69" spans="1:13" ht="18.75">
      <c r="A69" s="57"/>
      <c r="B69" s="63"/>
      <c r="C69" s="59" t="s">
        <v>239</v>
      </c>
      <c r="D69" s="60"/>
      <c r="E69" s="64"/>
      <c r="F69" s="64"/>
      <c r="G69" s="64"/>
      <c r="H69" s="62">
        <f t="shared" si="0"/>
        <v>0</v>
      </c>
      <c r="I69" s="60"/>
      <c r="J69" s="77">
        <f t="shared" si="1"/>
        <v>0</v>
      </c>
      <c r="K69" s="77">
        <f t="shared" si="2"/>
        <v>0</v>
      </c>
      <c r="L69" s="77"/>
      <c r="M69" s="78">
        <f t="shared" si="3"/>
        <v>0</v>
      </c>
    </row>
    <row r="70" spans="1:13" ht="18.75">
      <c r="A70" s="57"/>
      <c r="B70" s="63"/>
      <c r="C70" s="59"/>
      <c r="D70" s="60"/>
      <c r="E70" s="64"/>
      <c r="F70" s="64"/>
      <c r="G70" s="64"/>
      <c r="H70" s="62">
        <f t="shared" si="0"/>
        <v>0</v>
      </c>
      <c r="I70" s="60"/>
      <c r="J70" s="77">
        <f t="shared" si="1"/>
        <v>0</v>
      </c>
      <c r="K70" s="77">
        <f t="shared" si="2"/>
        <v>0</v>
      </c>
      <c r="L70" s="77"/>
      <c r="M70" s="78">
        <f t="shared" si="3"/>
        <v>0</v>
      </c>
    </row>
    <row r="71" spans="1:13" ht="18.75" customHeight="1">
      <c r="A71" s="57">
        <v>25</v>
      </c>
      <c r="B71" s="58" t="s">
        <v>240</v>
      </c>
      <c r="C71" s="59" t="s">
        <v>241</v>
      </c>
      <c r="D71" s="60">
        <v>126206757</v>
      </c>
      <c r="E71" s="65">
        <v>73968642</v>
      </c>
      <c r="F71" s="62">
        <v>12000000</v>
      </c>
      <c r="G71" s="62">
        <v>40710265</v>
      </c>
      <c r="H71" s="62">
        <f t="shared" si="0"/>
        <v>24656214</v>
      </c>
      <c r="I71" s="77">
        <v>10750000</v>
      </c>
      <c r="J71" s="77">
        <f t="shared" si="1"/>
        <v>3583333.3333333335</v>
      </c>
      <c r="K71" s="77">
        <f t="shared" si="2"/>
        <v>28239547.333333332</v>
      </c>
      <c r="L71" s="77">
        <v>84718642</v>
      </c>
      <c r="M71" s="78">
        <f t="shared" si="3"/>
        <v>97967209.666666672</v>
      </c>
    </row>
    <row r="72" spans="1:13" ht="18.75" customHeight="1">
      <c r="A72" s="57"/>
      <c r="B72" s="63"/>
      <c r="C72" s="59"/>
      <c r="D72" s="60"/>
      <c r="E72" s="64"/>
      <c r="F72" s="64"/>
      <c r="G72" s="64"/>
      <c r="H72" s="62">
        <f t="shared" si="0"/>
        <v>0</v>
      </c>
      <c r="I72" s="60"/>
      <c r="J72" s="77">
        <f t="shared" si="1"/>
        <v>0</v>
      </c>
      <c r="K72" s="77">
        <f t="shared" si="2"/>
        <v>0</v>
      </c>
      <c r="L72" s="77"/>
      <c r="M72" s="78">
        <f t="shared" si="3"/>
        <v>0</v>
      </c>
    </row>
    <row r="73" spans="1:13" ht="18.75">
      <c r="A73" s="57">
        <v>26</v>
      </c>
      <c r="B73" s="58" t="s">
        <v>242</v>
      </c>
      <c r="C73" s="59" t="s">
        <v>243</v>
      </c>
      <c r="D73" s="60">
        <v>1190000</v>
      </c>
      <c r="E73" s="62">
        <v>0</v>
      </c>
      <c r="F73" s="62">
        <v>300000</v>
      </c>
      <c r="G73" s="62"/>
      <c r="H73" s="62">
        <f t="shared" si="0"/>
        <v>0</v>
      </c>
      <c r="I73" s="77">
        <v>210000</v>
      </c>
      <c r="J73" s="77">
        <f t="shared" si="1"/>
        <v>70000</v>
      </c>
      <c r="K73" s="77">
        <f t="shared" si="2"/>
        <v>70000</v>
      </c>
      <c r="L73" s="77">
        <f>G73+I73</f>
        <v>210000</v>
      </c>
      <c r="M73" s="78">
        <f t="shared" si="3"/>
        <v>1120000</v>
      </c>
    </row>
    <row r="74" spans="1:13" ht="18.75">
      <c r="A74" s="57"/>
      <c r="B74" s="63"/>
      <c r="C74" s="59"/>
      <c r="D74" s="60"/>
      <c r="E74" s="64"/>
      <c r="F74" s="64"/>
      <c r="G74" s="64"/>
      <c r="H74" s="62">
        <f t="shared" ref="H74:H137" si="4">E74/3</f>
        <v>0</v>
      </c>
      <c r="I74" s="60"/>
      <c r="J74" s="77">
        <f t="shared" ref="J74:J137" si="5">I74/3</f>
        <v>0</v>
      </c>
      <c r="K74" s="77">
        <f t="shared" ref="K74:K137" si="6">H74+J74</f>
        <v>0</v>
      </c>
      <c r="L74" s="77"/>
      <c r="M74" s="78">
        <f t="shared" ref="M74:M137" si="7">D74-K74</f>
        <v>0</v>
      </c>
    </row>
    <row r="75" spans="1:13" ht="18.75">
      <c r="A75" s="57"/>
      <c r="B75" s="63"/>
      <c r="C75" s="59"/>
      <c r="D75" s="60"/>
      <c r="E75" s="64"/>
      <c r="F75" s="64"/>
      <c r="G75" s="64"/>
      <c r="H75" s="62">
        <f t="shared" si="4"/>
        <v>0</v>
      </c>
      <c r="I75" s="60"/>
      <c r="J75" s="77">
        <f t="shared" si="5"/>
        <v>0</v>
      </c>
      <c r="K75" s="77">
        <f t="shared" si="6"/>
        <v>0</v>
      </c>
      <c r="L75" s="77"/>
      <c r="M75" s="78">
        <f t="shared" si="7"/>
        <v>0</v>
      </c>
    </row>
    <row r="76" spans="1:13" ht="18.75">
      <c r="A76" s="57">
        <v>27</v>
      </c>
      <c r="B76" s="58" t="s">
        <v>244</v>
      </c>
      <c r="C76" s="59" t="s">
        <v>245</v>
      </c>
      <c r="D76" s="60">
        <v>6350000</v>
      </c>
      <c r="E76" s="65">
        <v>2162906</v>
      </c>
      <c r="F76" s="62">
        <v>1000000</v>
      </c>
      <c r="G76" s="62">
        <v>1211942</v>
      </c>
      <c r="H76" s="62">
        <f t="shared" si="4"/>
        <v>720968.66666666663</v>
      </c>
      <c r="I76" s="77">
        <v>843500</v>
      </c>
      <c r="J76" s="77">
        <f t="shared" si="5"/>
        <v>281166.66666666669</v>
      </c>
      <c r="K76" s="77">
        <f t="shared" si="6"/>
        <v>1002135.3333333333</v>
      </c>
      <c r="L76" s="77">
        <v>3006406</v>
      </c>
      <c r="M76" s="78">
        <f t="shared" si="7"/>
        <v>5347864.666666667</v>
      </c>
    </row>
    <row r="77" spans="1:13" ht="18.75">
      <c r="A77" s="57"/>
      <c r="B77" s="63"/>
      <c r="C77" s="59"/>
      <c r="D77" s="60"/>
      <c r="E77" s="64"/>
      <c r="F77" s="64"/>
      <c r="G77" s="64"/>
      <c r="H77" s="62">
        <f t="shared" si="4"/>
        <v>0</v>
      </c>
      <c r="I77" s="60"/>
      <c r="J77" s="77">
        <f t="shared" si="5"/>
        <v>0</v>
      </c>
      <c r="K77" s="77">
        <f t="shared" si="6"/>
        <v>0</v>
      </c>
      <c r="L77" s="77"/>
      <c r="M77" s="78">
        <f t="shared" si="7"/>
        <v>0</v>
      </c>
    </row>
    <row r="78" spans="1:13" ht="18.75">
      <c r="A78" s="57">
        <v>28</v>
      </c>
      <c r="B78" s="58" t="s">
        <v>246</v>
      </c>
      <c r="C78" s="59" t="s">
        <v>247</v>
      </c>
      <c r="D78" s="60">
        <v>6300000</v>
      </c>
      <c r="E78" s="65">
        <v>1935000</v>
      </c>
      <c r="F78" s="62">
        <v>1200000</v>
      </c>
      <c r="G78" s="62">
        <f>'[2]REC EXP'!K1256</f>
        <v>645000</v>
      </c>
      <c r="H78" s="62">
        <f t="shared" si="4"/>
        <v>645000</v>
      </c>
      <c r="I78" s="77">
        <v>970000</v>
      </c>
      <c r="J78" s="77">
        <f t="shared" si="5"/>
        <v>323333.33333333331</v>
      </c>
      <c r="K78" s="77">
        <f t="shared" si="6"/>
        <v>968333.33333333326</v>
      </c>
      <c r="L78" s="77">
        <v>2905000</v>
      </c>
      <c r="M78" s="78">
        <f t="shared" si="7"/>
        <v>5331666.666666667</v>
      </c>
    </row>
    <row r="79" spans="1:13" ht="18.75" customHeight="1">
      <c r="A79" s="83"/>
      <c r="B79" s="84"/>
      <c r="C79" s="85"/>
      <c r="D79" s="84"/>
      <c r="E79" s="84"/>
      <c r="F79" s="84"/>
      <c r="G79" s="84"/>
      <c r="H79" s="62">
        <f t="shared" si="4"/>
        <v>0</v>
      </c>
      <c r="I79" s="84"/>
      <c r="J79" s="77">
        <f t="shared" si="5"/>
        <v>0</v>
      </c>
      <c r="K79" s="77">
        <f t="shared" si="6"/>
        <v>0</v>
      </c>
      <c r="L79" s="77"/>
      <c r="M79" s="78">
        <f t="shared" si="7"/>
        <v>0</v>
      </c>
    </row>
    <row r="80" spans="1:13" ht="18.75">
      <c r="A80" s="57">
        <v>29</v>
      </c>
      <c r="B80" s="58" t="s">
        <v>248</v>
      </c>
      <c r="C80" s="59" t="s">
        <v>249</v>
      </c>
      <c r="D80" s="60">
        <v>156610425</v>
      </c>
      <c r="E80" s="65">
        <v>123226176</v>
      </c>
      <c r="F80" s="62">
        <v>15000000</v>
      </c>
      <c r="G80" s="62">
        <v>68335659</v>
      </c>
      <c r="H80" s="62">
        <f t="shared" si="4"/>
        <v>41075392</v>
      </c>
      <c r="I80" s="77">
        <v>13498000</v>
      </c>
      <c r="J80" s="77">
        <f t="shared" si="5"/>
        <v>4499333.333333333</v>
      </c>
      <c r="K80" s="77">
        <f t="shared" si="6"/>
        <v>45574725.333333336</v>
      </c>
      <c r="L80" s="77">
        <v>136724176</v>
      </c>
      <c r="M80" s="78">
        <f t="shared" si="7"/>
        <v>111035699.66666666</v>
      </c>
    </row>
    <row r="81" spans="1:17" ht="18.75">
      <c r="A81" s="57"/>
      <c r="B81" s="63"/>
      <c r="C81" s="59"/>
      <c r="D81" s="60"/>
      <c r="E81" s="64"/>
      <c r="F81" s="64"/>
      <c r="G81" s="64"/>
      <c r="H81" s="62">
        <f t="shared" si="4"/>
        <v>0</v>
      </c>
      <c r="I81" s="60"/>
      <c r="J81" s="77">
        <f t="shared" si="5"/>
        <v>0</v>
      </c>
      <c r="K81" s="77">
        <f t="shared" si="6"/>
        <v>0</v>
      </c>
      <c r="L81" s="77"/>
      <c r="M81" s="78">
        <f t="shared" si="7"/>
        <v>0</v>
      </c>
    </row>
    <row r="82" spans="1:17" ht="18.75">
      <c r="A82" s="57">
        <v>30</v>
      </c>
      <c r="B82" s="58" t="s">
        <v>250</v>
      </c>
      <c r="C82" s="59" t="s">
        <v>251</v>
      </c>
      <c r="D82" s="60">
        <v>15900000</v>
      </c>
      <c r="E82" s="65">
        <v>7695245</v>
      </c>
      <c r="F82" s="62">
        <v>2000000</v>
      </c>
      <c r="G82" s="62">
        <v>4364829</v>
      </c>
      <c r="H82" s="62">
        <f t="shared" si="4"/>
        <v>2565081.6666666665</v>
      </c>
      <c r="I82" s="77">
        <v>1820000</v>
      </c>
      <c r="J82" s="77">
        <f t="shared" si="5"/>
        <v>606666.66666666663</v>
      </c>
      <c r="K82" s="77">
        <f t="shared" si="6"/>
        <v>3171748.333333333</v>
      </c>
      <c r="L82" s="77">
        <v>9515245</v>
      </c>
      <c r="M82" s="78">
        <f t="shared" si="7"/>
        <v>12728251.666666668</v>
      </c>
    </row>
    <row r="83" spans="1:17" ht="18.75">
      <c r="A83" s="57"/>
      <c r="B83" s="63"/>
      <c r="C83" s="59" t="s">
        <v>252</v>
      </c>
      <c r="D83" s="60"/>
      <c r="E83" s="64"/>
      <c r="F83" s="64"/>
      <c r="G83" s="64"/>
      <c r="H83" s="62">
        <f t="shared" si="4"/>
        <v>0</v>
      </c>
      <c r="I83" s="60"/>
      <c r="J83" s="77">
        <f t="shared" si="5"/>
        <v>0</v>
      </c>
      <c r="K83" s="77">
        <f t="shared" si="6"/>
        <v>0</v>
      </c>
      <c r="L83" s="77"/>
      <c r="M83" s="78">
        <f t="shared" si="7"/>
        <v>0</v>
      </c>
    </row>
    <row r="84" spans="1:17" ht="18.75">
      <c r="A84" s="57"/>
      <c r="B84" s="63"/>
      <c r="C84" s="59"/>
      <c r="D84" s="60"/>
      <c r="E84" s="64"/>
      <c r="F84" s="64"/>
      <c r="G84" s="64"/>
      <c r="H84" s="62">
        <f t="shared" si="4"/>
        <v>0</v>
      </c>
      <c r="I84" s="60"/>
      <c r="J84" s="77">
        <f t="shared" si="5"/>
        <v>0</v>
      </c>
      <c r="K84" s="77">
        <f t="shared" si="6"/>
        <v>0</v>
      </c>
      <c r="L84" s="77"/>
      <c r="M84" s="78">
        <f t="shared" si="7"/>
        <v>0</v>
      </c>
    </row>
    <row r="85" spans="1:17" ht="18.75">
      <c r="A85" s="57">
        <v>31</v>
      </c>
      <c r="B85" s="58" t="s">
        <v>253</v>
      </c>
      <c r="C85" s="59" t="s">
        <v>254</v>
      </c>
      <c r="D85" s="60">
        <v>5000000</v>
      </c>
      <c r="E85" s="65">
        <v>1386661</v>
      </c>
      <c r="F85" s="62">
        <v>2000000</v>
      </c>
      <c r="G85" s="62">
        <v>916365</v>
      </c>
      <c r="H85" s="62">
        <f t="shared" si="4"/>
        <v>462220.33333333331</v>
      </c>
      <c r="I85" s="77">
        <v>1500000</v>
      </c>
      <c r="J85" s="77">
        <f t="shared" si="5"/>
        <v>500000</v>
      </c>
      <c r="K85" s="77">
        <f t="shared" si="6"/>
        <v>962220.33333333326</v>
      </c>
      <c r="L85" s="77">
        <v>3186661</v>
      </c>
      <c r="M85" s="78">
        <f t="shared" si="7"/>
        <v>4037779.666666667</v>
      </c>
    </row>
    <row r="86" spans="1:17" ht="18.75">
      <c r="A86" s="57"/>
      <c r="B86" s="63"/>
      <c r="C86" s="59" t="s">
        <v>255</v>
      </c>
      <c r="D86" s="60"/>
      <c r="E86" s="64"/>
      <c r="F86" s="64"/>
      <c r="G86" s="64"/>
      <c r="H86" s="62">
        <f t="shared" si="4"/>
        <v>0</v>
      </c>
      <c r="I86" s="60"/>
      <c r="J86" s="77">
        <f t="shared" si="5"/>
        <v>0</v>
      </c>
      <c r="K86" s="77">
        <f t="shared" si="6"/>
        <v>0</v>
      </c>
      <c r="L86" s="77"/>
      <c r="M86" s="78">
        <f t="shared" si="7"/>
        <v>0</v>
      </c>
    </row>
    <row r="87" spans="1:17" ht="18.75">
      <c r="A87" s="57"/>
      <c r="B87" s="63"/>
      <c r="C87" s="59"/>
      <c r="D87" s="60"/>
      <c r="E87" s="64"/>
      <c r="F87" s="64"/>
      <c r="G87" s="64"/>
      <c r="H87" s="62">
        <f t="shared" si="4"/>
        <v>0</v>
      </c>
      <c r="I87" s="60"/>
      <c r="J87" s="77">
        <f t="shared" si="5"/>
        <v>0</v>
      </c>
      <c r="K87" s="77">
        <f t="shared" si="6"/>
        <v>0</v>
      </c>
      <c r="L87" s="77"/>
      <c r="M87" s="78">
        <f t="shared" si="7"/>
        <v>0</v>
      </c>
    </row>
    <row r="88" spans="1:17" ht="18.75">
      <c r="A88" s="57">
        <v>32</v>
      </c>
      <c r="B88" s="58" t="s">
        <v>256</v>
      </c>
      <c r="C88" s="59" t="s">
        <v>257</v>
      </c>
      <c r="D88" s="60"/>
      <c r="E88" s="62">
        <v>0</v>
      </c>
      <c r="F88" s="62">
        <v>500000</v>
      </c>
      <c r="G88" s="62"/>
      <c r="H88" s="62">
        <f t="shared" si="4"/>
        <v>0</v>
      </c>
      <c r="I88" s="77"/>
      <c r="J88" s="77">
        <f t="shared" si="5"/>
        <v>0</v>
      </c>
      <c r="K88" s="77">
        <f t="shared" si="6"/>
        <v>0</v>
      </c>
      <c r="L88" s="77"/>
      <c r="M88" s="78">
        <f t="shared" si="7"/>
        <v>0</v>
      </c>
    </row>
    <row r="89" spans="1:17" ht="18.75">
      <c r="A89" s="57"/>
      <c r="B89" s="63"/>
      <c r="C89" s="59" t="s">
        <v>258</v>
      </c>
      <c r="D89" s="60"/>
      <c r="E89" s="64"/>
      <c r="F89" s="64"/>
      <c r="G89" s="64"/>
      <c r="H89" s="62">
        <f t="shared" si="4"/>
        <v>0</v>
      </c>
      <c r="I89" s="60"/>
      <c r="J89" s="77">
        <f t="shared" si="5"/>
        <v>0</v>
      </c>
      <c r="K89" s="77">
        <f t="shared" si="6"/>
        <v>0</v>
      </c>
      <c r="L89" s="77"/>
      <c r="M89" s="78">
        <f t="shared" si="7"/>
        <v>0</v>
      </c>
    </row>
    <row r="90" spans="1:17" ht="18.75">
      <c r="A90" s="57"/>
      <c r="B90" s="63"/>
      <c r="C90" s="59"/>
      <c r="D90" s="60"/>
      <c r="E90" s="64"/>
      <c r="F90" s="64"/>
      <c r="G90" s="64"/>
      <c r="H90" s="62">
        <f t="shared" si="4"/>
        <v>0</v>
      </c>
      <c r="I90" s="60"/>
      <c r="J90" s="77">
        <f t="shared" si="5"/>
        <v>0</v>
      </c>
      <c r="K90" s="77">
        <f t="shared" si="6"/>
        <v>0</v>
      </c>
      <c r="L90" s="77"/>
      <c r="M90" s="78">
        <f t="shared" si="7"/>
        <v>0</v>
      </c>
    </row>
    <row r="91" spans="1:17" ht="18.75">
      <c r="A91" s="57">
        <v>33</v>
      </c>
      <c r="B91" s="58" t="s">
        <v>259</v>
      </c>
      <c r="C91" s="59" t="s">
        <v>260</v>
      </c>
      <c r="D91" s="60">
        <v>5950000</v>
      </c>
      <c r="E91" s="65">
        <v>1221224</v>
      </c>
      <c r="F91" s="62">
        <v>1500000</v>
      </c>
      <c r="G91" s="62">
        <v>814149</v>
      </c>
      <c r="H91" s="62">
        <f t="shared" si="4"/>
        <v>407074.66666666669</v>
      </c>
      <c r="I91" s="77">
        <v>1230000</v>
      </c>
      <c r="J91" s="77">
        <f t="shared" si="5"/>
        <v>410000</v>
      </c>
      <c r="K91" s="77">
        <f t="shared" si="6"/>
        <v>817074.66666666674</v>
      </c>
      <c r="L91" s="77">
        <v>2451224</v>
      </c>
      <c r="M91" s="78">
        <f t="shared" si="7"/>
        <v>5132925.333333333</v>
      </c>
    </row>
    <row r="92" spans="1:17" ht="18.75">
      <c r="A92" s="57"/>
      <c r="B92" s="63"/>
      <c r="C92" s="59"/>
      <c r="D92" s="60"/>
      <c r="E92" s="64"/>
      <c r="F92" s="64"/>
      <c r="G92" s="64"/>
      <c r="H92" s="62">
        <f t="shared" si="4"/>
        <v>0</v>
      </c>
      <c r="I92" s="60"/>
      <c r="J92" s="77">
        <f t="shared" si="5"/>
        <v>0</v>
      </c>
      <c r="K92" s="77">
        <f t="shared" si="6"/>
        <v>0</v>
      </c>
      <c r="L92" s="77"/>
      <c r="M92" s="78">
        <f t="shared" si="7"/>
        <v>0</v>
      </c>
    </row>
    <row r="93" spans="1:17" ht="18.75">
      <c r="A93" s="57">
        <v>34</v>
      </c>
      <c r="B93" s="58" t="s">
        <v>261</v>
      </c>
      <c r="C93" s="59" t="s">
        <v>262</v>
      </c>
      <c r="D93" s="60">
        <v>30200000</v>
      </c>
      <c r="E93" s="65">
        <v>18068779</v>
      </c>
      <c r="F93" s="62">
        <v>1500000</v>
      </c>
      <c r="G93" s="62">
        <v>9975460</v>
      </c>
      <c r="H93" s="62">
        <f t="shared" si="4"/>
        <v>6022926.333333333</v>
      </c>
      <c r="I93" s="77">
        <v>1350000</v>
      </c>
      <c r="J93" s="77">
        <f t="shared" si="5"/>
        <v>450000</v>
      </c>
      <c r="K93" s="77">
        <f t="shared" si="6"/>
        <v>6472926.333333333</v>
      </c>
      <c r="L93" s="77">
        <v>19418779</v>
      </c>
      <c r="M93" s="78">
        <f t="shared" si="7"/>
        <v>23727073.666666668</v>
      </c>
    </row>
    <row r="94" spans="1:17" ht="18.75">
      <c r="A94" s="57"/>
      <c r="B94" s="63"/>
      <c r="C94" s="59"/>
      <c r="D94" s="60"/>
      <c r="E94" s="62"/>
      <c r="F94" s="62"/>
      <c r="G94" s="62"/>
      <c r="H94" s="62">
        <f t="shared" si="4"/>
        <v>0</v>
      </c>
      <c r="I94" s="77"/>
      <c r="J94" s="77">
        <f t="shared" si="5"/>
        <v>0</v>
      </c>
      <c r="K94" s="77">
        <f t="shared" si="6"/>
        <v>0</v>
      </c>
      <c r="L94" s="77"/>
      <c r="M94" s="78">
        <f t="shared" si="7"/>
        <v>0</v>
      </c>
    </row>
    <row r="95" spans="1:17" ht="18.75">
      <c r="A95" s="57">
        <v>35</v>
      </c>
      <c r="B95" s="58" t="s">
        <v>263</v>
      </c>
      <c r="C95" s="59" t="s">
        <v>264</v>
      </c>
      <c r="D95" s="60">
        <v>24900000</v>
      </c>
      <c r="E95" s="65">
        <v>11572650</v>
      </c>
      <c r="F95" s="62">
        <v>1500000</v>
      </c>
      <c r="G95" s="62">
        <v>7715100</v>
      </c>
      <c r="H95" s="62">
        <f t="shared" si="4"/>
        <v>3857550</v>
      </c>
      <c r="I95" s="77">
        <v>1730000</v>
      </c>
      <c r="J95" s="77">
        <f t="shared" si="5"/>
        <v>576666.66666666663</v>
      </c>
      <c r="K95" s="77">
        <f t="shared" si="6"/>
        <v>4434216.666666667</v>
      </c>
      <c r="L95" s="77">
        <v>13302650</v>
      </c>
      <c r="M95" s="78">
        <f t="shared" si="7"/>
        <v>20465783.333333332</v>
      </c>
      <c r="N95" s="88"/>
      <c r="O95" s="88"/>
      <c r="P95" s="88"/>
      <c r="Q95" s="88"/>
    </row>
    <row r="96" spans="1:17" ht="18.75">
      <c r="A96" s="57"/>
      <c r="B96" s="63"/>
      <c r="C96" s="59"/>
      <c r="D96" s="60"/>
      <c r="E96" s="64"/>
      <c r="F96" s="64"/>
      <c r="G96" s="64"/>
      <c r="H96" s="62">
        <f t="shared" si="4"/>
        <v>0</v>
      </c>
      <c r="I96" s="60"/>
      <c r="J96" s="77">
        <f t="shared" si="5"/>
        <v>0</v>
      </c>
      <c r="K96" s="77">
        <f t="shared" si="6"/>
        <v>0</v>
      </c>
      <c r="L96" s="77"/>
      <c r="M96" s="78">
        <f t="shared" si="7"/>
        <v>0</v>
      </c>
      <c r="N96" s="88"/>
      <c r="O96" s="88"/>
      <c r="P96" s="88"/>
      <c r="Q96" s="88"/>
    </row>
    <row r="97" spans="1:17" ht="18.75">
      <c r="A97" s="57">
        <v>36</v>
      </c>
      <c r="B97" s="58" t="s">
        <v>265</v>
      </c>
      <c r="C97" s="59" t="s">
        <v>266</v>
      </c>
      <c r="D97" s="60">
        <v>9750000</v>
      </c>
      <c r="E97" s="62">
        <v>0</v>
      </c>
      <c r="F97" s="62">
        <v>5000000</v>
      </c>
      <c r="G97" s="62"/>
      <c r="H97" s="62">
        <f t="shared" si="4"/>
        <v>0</v>
      </c>
      <c r="I97" s="77">
        <v>3979500</v>
      </c>
      <c r="J97" s="77">
        <f t="shared" si="5"/>
        <v>1326500</v>
      </c>
      <c r="K97" s="77">
        <f t="shared" si="6"/>
        <v>1326500</v>
      </c>
      <c r="L97" s="77">
        <f>G97+I97</f>
        <v>3979500</v>
      </c>
      <c r="M97" s="78">
        <f t="shared" si="7"/>
        <v>8423500</v>
      </c>
      <c r="N97" s="88"/>
      <c r="O97" s="88"/>
      <c r="P97" s="88"/>
      <c r="Q97" s="88"/>
    </row>
    <row r="98" spans="1:17" ht="18.75">
      <c r="A98" s="57"/>
      <c r="B98" s="63"/>
      <c r="C98" s="59" t="s">
        <v>133</v>
      </c>
      <c r="D98" s="60"/>
      <c r="E98" s="64"/>
      <c r="F98" s="64"/>
      <c r="G98" s="64"/>
      <c r="H98" s="62">
        <f t="shared" si="4"/>
        <v>0</v>
      </c>
      <c r="I98" s="60"/>
      <c r="J98" s="77">
        <f t="shared" si="5"/>
        <v>0</v>
      </c>
      <c r="K98" s="77">
        <f t="shared" si="6"/>
        <v>0</v>
      </c>
      <c r="L98" s="77"/>
      <c r="M98" s="78">
        <f t="shared" si="7"/>
        <v>0</v>
      </c>
      <c r="N98" s="88"/>
      <c r="O98" s="88"/>
      <c r="P98" s="88"/>
      <c r="Q98" s="88"/>
    </row>
    <row r="99" spans="1:17" ht="18.75">
      <c r="A99" s="57"/>
      <c r="B99" s="63"/>
      <c r="C99" s="59"/>
      <c r="D99" s="60"/>
      <c r="E99" s="64"/>
      <c r="F99" s="64"/>
      <c r="G99" s="64"/>
      <c r="H99" s="62">
        <f t="shared" si="4"/>
        <v>0</v>
      </c>
      <c r="I99" s="60"/>
      <c r="J99" s="77">
        <f t="shared" si="5"/>
        <v>0</v>
      </c>
      <c r="K99" s="77">
        <f t="shared" si="6"/>
        <v>0</v>
      </c>
      <c r="L99" s="77"/>
      <c r="M99" s="78">
        <f t="shared" si="7"/>
        <v>0</v>
      </c>
      <c r="N99" s="88"/>
      <c r="O99" s="88"/>
      <c r="P99" s="88"/>
      <c r="Q99" s="88"/>
    </row>
    <row r="100" spans="1:17" ht="18.75">
      <c r="A100" s="57">
        <v>37</v>
      </c>
      <c r="B100" s="58" t="s">
        <v>267</v>
      </c>
      <c r="C100" s="59" t="s">
        <v>268</v>
      </c>
      <c r="D100" s="60">
        <v>43400000</v>
      </c>
      <c r="E100" s="65">
        <v>24110455</v>
      </c>
      <c r="F100" s="62">
        <v>5000000</v>
      </c>
      <c r="G100" s="62">
        <v>13394697</v>
      </c>
      <c r="H100" s="62">
        <f t="shared" si="4"/>
        <v>8036818.333333333</v>
      </c>
      <c r="I100" s="77">
        <v>3577000</v>
      </c>
      <c r="J100" s="77">
        <f t="shared" si="5"/>
        <v>1192333.3333333333</v>
      </c>
      <c r="K100" s="77">
        <f t="shared" si="6"/>
        <v>9229151.666666666</v>
      </c>
      <c r="L100" s="77">
        <v>27687455</v>
      </c>
      <c r="M100" s="78">
        <f t="shared" si="7"/>
        <v>34170848.333333336</v>
      </c>
      <c r="N100" s="88"/>
      <c r="O100" s="88"/>
      <c r="P100" s="88"/>
      <c r="Q100" s="88"/>
    </row>
    <row r="101" spans="1:17" ht="18.75">
      <c r="A101" s="57"/>
      <c r="B101" s="63"/>
      <c r="C101" s="59"/>
      <c r="D101" s="60"/>
      <c r="E101" s="64"/>
      <c r="F101" s="64"/>
      <c r="G101" s="64"/>
      <c r="H101" s="62">
        <f t="shared" si="4"/>
        <v>0</v>
      </c>
      <c r="I101" s="60"/>
      <c r="J101" s="77">
        <f t="shared" si="5"/>
        <v>0</v>
      </c>
      <c r="K101" s="77">
        <f t="shared" si="6"/>
        <v>0</v>
      </c>
      <c r="L101" s="77"/>
      <c r="M101" s="78">
        <f t="shared" si="7"/>
        <v>0</v>
      </c>
      <c r="N101" s="88"/>
      <c r="O101" s="88"/>
      <c r="P101" s="88"/>
      <c r="Q101" s="88"/>
    </row>
    <row r="102" spans="1:17" ht="18.75">
      <c r="A102" s="57">
        <v>38</v>
      </c>
      <c r="B102" s="58" t="s">
        <v>269</v>
      </c>
      <c r="C102" s="59" t="s">
        <v>270</v>
      </c>
      <c r="D102" s="60">
        <v>3600000</v>
      </c>
      <c r="E102" s="62">
        <v>0</v>
      </c>
      <c r="F102" s="62">
        <v>3000000</v>
      </c>
      <c r="G102" s="62"/>
      <c r="H102" s="62">
        <f t="shared" si="4"/>
        <v>0</v>
      </c>
      <c r="I102" s="77">
        <v>2700000</v>
      </c>
      <c r="J102" s="77">
        <f t="shared" si="5"/>
        <v>900000</v>
      </c>
      <c r="K102" s="77">
        <f t="shared" si="6"/>
        <v>900000</v>
      </c>
      <c r="L102" s="77">
        <f>G102+I102</f>
        <v>2700000</v>
      </c>
      <c r="M102" s="78">
        <f t="shared" si="7"/>
        <v>2700000</v>
      </c>
      <c r="N102" s="88"/>
      <c r="O102" s="88"/>
      <c r="P102" s="88"/>
      <c r="Q102" s="88"/>
    </row>
    <row r="103" spans="1:17" ht="18.75">
      <c r="A103" s="57"/>
      <c r="B103" s="63"/>
      <c r="C103" s="59"/>
      <c r="D103" s="60"/>
      <c r="E103" s="64"/>
      <c r="F103" s="64"/>
      <c r="G103" s="64"/>
      <c r="H103" s="62">
        <f t="shared" si="4"/>
        <v>0</v>
      </c>
      <c r="I103" s="60"/>
      <c r="J103" s="77">
        <f t="shared" si="5"/>
        <v>0</v>
      </c>
      <c r="K103" s="77">
        <f t="shared" si="6"/>
        <v>0</v>
      </c>
      <c r="L103" s="77"/>
      <c r="M103" s="78">
        <f t="shared" si="7"/>
        <v>0</v>
      </c>
      <c r="N103" s="88"/>
      <c r="O103" s="88"/>
      <c r="P103" s="88"/>
      <c r="Q103" s="88"/>
    </row>
    <row r="104" spans="1:17" ht="18.75">
      <c r="A104" s="57">
        <v>39</v>
      </c>
      <c r="B104" s="58" t="s">
        <v>271</v>
      </c>
      <c r="C104" s="59" t="s">
        <v>272</v>
      </c>
      <c r="D104" s="60">
        <v>172000000</v>
      </c>
      <c r="E104" s="65">
        <v>125142952</v>
      </c>
      <c r="F104" s="62">
        <v>15000000</v>
      </c>
      <c r="G104" s="62">
        <v>69675143</v>
      </c>
      <c r="H104" s="62">
        <f t="shared" si="4"/>
        <v>41714317.333333336</v>
      </c>
      <c r="I104" s="77">
        <v>13585000</v>
      </c>
      <c r="J104" s="77">
        <f t="shared" si="5"/>
        <v>4528333.333333333</v>
      </c>
      <c r="K104" s="77">
        <f t="shared" si="6"/>
        <v>46242650.666666672</v>
      </c>
      <c r="L104" s="77">
        <v>138727952</v>
      </c>
      <c r="M104" s="78">
        <f t="shared" si="7"/>
        <v>125757349.33333333</v>
      </c>
      <c r="N104" s="88"/>
      <c r="O104" s="88"/>
      <c r="P104" s="88"/>
      <c r="Q104" s="88"/>
    </row>
    <row r="105" spans="1:17" ht="18.75">
      <c r="A105" s="57"/>
      <c r="B105" s="63"/>
      <c r="C105" s="59"/>
      <c r="D105" s="60"/>
      <c r="E105" s="64"/>
      <c r="F105" s="64"/>
      <c r="G105" s="64"/>
      <c r="H105" s="62">
        <f t="shared" si="4"/>
        <v>0</v>
      </c>
      <c r="I105" s="60"/>
      <c r="J105" s="77">
        <f t="shared" si="5"/>
        <v>0</v>
      </c>
      <c r="K105" s="77">
        <f t="shared" si="6"/>
        <v>0</v>
      </c>
      <c r="L105" s="77"/>
      <c r="M105" s="78">
        <f t="shared" si="7"/>
        <v>0</v>
      </c>
      <c r="N105" s="88"/>
      <c r="O105" s="88"/>
      <c r="P105" s="88"/>
      <c r="Q105" s="88"/>
    </row>
    <row r="106" spans="1:17" ht="23.25" customHeight="1">
      <c r="A106" s="57">
        <v>40</v>
      </c>
      <c r="B106" s="58" t="s">
        <v>273</v>
      </c>
      <c r="C106" s="59" t="s">
        <v>274</v>
      </c>
      <c r="D106" s="60">
        <v>67400000</v>
      </c>
      <c r="E106" s="62">
        <v>0</v>
      </c>
      <c r="F106" s="62">
        <v>34000000</v>
      </c>
      <c r="G106" s="62"/>
      <c r="H106" s="62">
        <f t="shared" si="4"/>
        <v>0</v>
      </c>
      <c r="I106" s="81">
        <v>32200000</v>
      </c>
      <c r="J106" s="77">
        <f t="shared" si="5"/>
        <v>10733333.333333334</v>
      </c>
      <c r="K106" s="77">
        <f t="shared" si="6"/>
        <v>10733333.333333334</v>
      </c>
      <c r="L106" s="77">
        <f t="shared" ref="L106:L110" si="8">G106+I106</f>
        <v>32200000</v>
      </c>
      <c r="M106" s="78">
        <f t="shared" si="7"/>
        <v>56666666.666666664</v>
      </c>
      <c r="N106" s="88"/>
      <c r="O106" s="88"/>
      <c r="P106" s="88"/>
      <c r="Q106" s="88"/>
    </row>
    <row r="107" spans="1:17" ht="18.75" customHeight="1">
      <c r="A107" s="57"/>
      <c r="B107" s="63"/>
      <c r="C107" s="59"/>
      <c r="D107" s="60"/>
      <c r="E107" s="64"/>
      <c r="F107" s="64"/>
      <c r="G107" s="64"/>
      <c r="H107" s="62">
        <f t="shared" si="4"/>
        <v>0</v>
      </c>
      <c r="I107" s="60"/>
      <c r="J107" s="77">
        <f t="shared" si="5"/>
        <v>0</v>
      </c>
      <c r="K107" s="77">
        <f t="shared" si="6"/>
        <v>0</v>
      </c>
      <c r="L107" s="77"/>
      <c r="M107" s="78">
        <f t="shared" si="7"/>
        <v>0</v>
      </c>
      <c r="N107" s="88"/>
      <c r="O107" s="88"/>
      <c r="P107" s="88"/>
      <c r="Q107" s="88"/>
    </row>
    <row r="108" spans="1:17" ht="18.75">
      <c r="A108" s="57">
        <v>41</v>
      </c>
      <c r="B108" s="58" t="s">
        <v>275</v>
      </c>
      <c r="C108" s="59" t="s">
        <v>276</v>
      </c>
      <c r="D108" s="60">
        <f>'[2]REC EXP'!I1529</f>
        <v>4200000</v>
      </c>
      <c r="E108" s="62">
        <v>0</v>
      </c>
      <c r="F108" s="62">
        <v>3500000</v>
      </c>
      <c r="G108" s="62"/>
      <c r="H108" s="62">
        <f t="shared" si="4"/>
        <v>0</v>
      </c>
      <c r="I108" s="77">
        <v>3150000</v>
      </c>
      <c r="J108" s="77">
        <f t="shared" si="5"/>
        <v>1050000</v>
      </c>
      <c r="K108" s="77">
        <f t="shared" si="6"/>
        <v>1050000</v>
      </c>
      <c r="L108" s="77">
        <f t="shared" si="8"/>
        <v>3150000</v>
      </c>
      <c r="M108" s="78">
        <f t="shared" si="7"/>
        <v>3150000</v>
      </c>
      <c r="N108" s="88"/>
      <c r="O108" s="88"/>
      <c r="P108" s="88"/>
      <c r="Q108" s="88"/>
    </row>
    <row r="109" spans="1:17" ht="18.75">
      <c r="A109" s="57"/>
      <c r="B109" s="63"/>
      <c r="C109" s="59"/>
      <c r="D109" s="60"/>
      <c r="E109" s="64"/>
      <c r="F109" s="64"/>
      <c r="G109" s="64"/>
      <c r="H109" s="62">
        <f t="shared" si="4"/>
        <v>0</v>
      </c>
      <c r="I109" s="60"/>
      <c r="J109" s="77">
        <f t="shared" si="5"/>
        <v>0</v>
      </c>
      <c r="K109" s="77">
        <f t="shared" si="6"/>
        <v>0</v>
      </c>
      <c r="L109" s="77"/>
      <c r="M109" s="78">
        <f t="shared" si="7"/>
        <v>0</v>
      </c>
      <c r="N109" s="88"/>
      <c r="O109" s="88"/>
      <c r="P109" s="88"/>
      <c r="Q109" s="88"/>
    </row>
    <row r="110" spans="1:17" ht="18.75">
      <c r="A110" s="57">
        <v>42</v>
      </c>
      <c r="B110" s="58" t="s">
        <v>277</v>
      </c>
      <c r="C110" s="59" t="s">
        <v>278</v>
      </c>
      <c r="D110" s="60">
        <v>5700000</v>
      </c>
      <c r="E110" s="62">
        <v>0</v>
      </c>
      <c r="F110" s="62">
        <v>1000000</v>
      </c>
      <c r="G110" s="62"/>
      <c r="H110" s="62">
        <f t="shared" si="4"/>
        <v>0</v>
      </c>
      <c r="I110" s="77">
        <v>900000</v>
      </c>
      <c r="J110" s="77">
        <f t="shared" si="5"/>
        <v>300000</v>
      </c>
      <c r="K110" s="77">
        <f t="shared" si="6"/>
        <v>300000</v>
      </c>
      <c r="L110" s="77">
        <f t="shared" si="8"/>
        <v>900000</v>
      </c>
      <c r="M110" s="78">
        <f t="shared" si="7"/>
        <v>5400000</v>
      </c>
      <c r="N110" s="88"/>
      <c r="O110" s="88"/>
      <c r="P110" s="88"/>
      <c r="Q110" s="88"/>
    </row>
    <row r="111" spans="1:17" ht="18.75">
      <c r="A111" s="57"/>
      <c r="B111" s="63"/>
      <c r="C111" s="59" t="s">
        <v>279</v>
      </c>
      <c r="D111" s="60"/>
      <c r="E111" s="64"/>
      <c r="F111" s="64"/>
      <c r="G111" s="64"/>
      <c r="H111" s="62">
        <f t="shared" si="4"/>
        <v>0</v>
      </c>
      <c r="I111" s="60"/>
      <c r="J111" s="77">
        <f t="shared" si="5"/>
        <v>0</v>
      </c>
      <c r="K111" s="77">
        <f t="shared" si="6"/>
        <v>0</v>
      </c>
      <c r="L111" s="77"/>
      <c r="M111" s="78">
        <f t="shared" si="7"/>
        <v>0</v>
      </c>
      <c r="N111" s="88"/>
      <c r="O111" s="88"/>
      <c r="P111" s="88"/>
      <c r="Q111" s="88"/>
    </row>
    <row r="112" spans="1:17" ht="18.75">
      <c r="A112" s="57"/>
      <c r="B112" s="63"/>
      <c r="C112" s="59"/>
      <c r="D112" s="60"/>
      <c r="E112" s="64"/>
      <c r="F112" s="64"/>
      <c r="G112" s="64"/>
      <c r="H112" s="62">
        <f t="shared" si="4"/>
        <v>0</v>
      </c>
      <c r="I112" s="60"/>
      <c r="J112" s="77">
        <f t="shared" si="5"/>
        <v>0</v>
      </c>
      <c r="K112" s="77">
        <f t="shared" si="6"/>
        <v>0</v>
      </c>
      <c r="L112" s="77"/>
      <c r="M112" s="78">
        <f t="shared" si="7"/>
        <v>0</v>
      </c>
      <c r="N112" s="88"/>
      <c r="O112" s="88"/>
      <c r="P112" s="88"/>
      <c r="Q112" s="88"/>
    </row>
    <row r="113" spans="1:17" ht="18.75">
      <c r="A113" s="57">
        <v>43</v>
      </c>
      <c r="B113" s="58" t="s">
        <v>280</v>
      </c>
      <c r="C113" s="59" t="s">
        <v>281</v>
      </c>
      <c r="D113" s="60">
        <v>4600000</v>
      </c>
      <c r="E113" s="62">
        <v>0</v>
      </c>
      <c r="F113" s="62">
        <v>3000000</v>
      </c>
      <c r="G113" s="62"/>
      <c r="H113" s="62">
        <f t="shared" si="4"/>
        <v>0</v>
      </c>
      <c r="I113" s="77">
        <v>2700000</v>
      </c>
      <c r="J113" s="77">
        <f t="shared" si="5"/>
        <v>900000</v>
      </c>
      <c r="K113" s="77">
        <f t="shared" si="6"/>
        <v>900000</v>
      </c>
      <c r="L113" s="77">
        <f>G113+I113</f>
        <v>2700000</v>
      </c>
      <c r="M113" s="78">
        <f t="shared" si="7"/>
        <v>3700000</v>
      </c>
      <c r="N113" s="88"/>
      <c r="O113" s="88"/>
      <c r="P113" s="88"/>
      <c r="Q113" s="88"/>
    </row>
    <row r="114" spans="1:17" ht="18.75">
      <c r="A114" s="57"/>
      <c r="B114" s="63"/>
      <c r="C114" s="59"/>
      <c r="D114" s="60"/>
      <c r="E114" s="64"/>
      <c r="F114" s="64"/>
      <c r="G114" s="64"/>
      <c r="H114" s="62">
        <f t="shared" si="4"/>
        <v>0</v>
      </c>
      <c r="I114" s="60"/>
      <c r="J114" s="77">
        <f t="shared" si="5"/>
        <v>0</v>
      </c>
      <c r="K114" s="77">
        <f t="shared" si="6"/>
        <v>0</v>
      </c>
      <c r="L114" s="77"/>
      <c r="M114" s="78">
        <f t="shared" si="7"/>
        <v>0</v>
      </c>
      <c r="N114" s="88"/>
      <c r="O114" s="88"/>
      <c r="P114" s="88"/>
      <c r="Q114" s="88"/>
    </row>
    <row r="115" spans="1:17" ht="37.5">
      <c r="A115" s="57">
        <v>44</v>
      </c>
      <c r="B115" s="58" t="s">
        <v>282</v>
      </c>
      <c r="C115" s="59" t="s">
        <v>283</v>
      </c>
      <c r="D115" s="60">
        <v>1965000000</v>
      </c>
      <c r="E115" s="61">
        <v>1287711701</v>
      </c>
      <c r="F115" s="62">
        <v>29700000</v>
      </c>
      <c r="G115" s="62">
        <v>430722449</v>
      </c>
      <c r="H115" s="62">
        <f t="shared" si="4"/>
        <v>429237233.66666669</v>
      </c>
      <c r="I115" s="77">
        <v>64949900</v>
      </c>
      <c r="J115" s="77">
        <f t="shared" si="5"/>
        <v>21649966.666666668</v>
      </c>
      <c r="K115" s="77">
        <f t="shared" si="6"/>
        <v>450887200.33333337</v>
      </c>
      <c r="L115" s="77">
        <v>1352661601</v>
      </c>
      <c r="M115" s="78">
        <f t="shared" si="7"/>
        <v>1514112799.6666665</v>
      </c>
      <c r="N115" s="88"/>
      <c r="O115" s="88"/>
      <c r="P115" s="88"/>
      <c r="Q115" s="88"/>
    </row>
    <row r="116" spans="1:17" ht="18.75">
      <c r="A116" s="53"/>
      <c r="B116" s="54"/>
      <c r="C116" s="55"/>
      <c r="D116" s="56"/>
      <c r="E116" s="86"/>
      <c r="F116" s="86"/>
      <c r="G116" s="86"/>
      <c r="H116" s="62">
        <f t="shared" si="4"/>
        <v>0</v>
      </c>
      <c r="I116" s="56"/>
      <c r="J116" s="77">
        <f t="shared" si="5"/>
        <v>0</v>
      </c>
      <c r="K116" s="77">
        <f t="shared" si="6"/>
        <v>0</v>
      </c>
      <c r="L116" s="77"/>
      <c r="M116" s="78">
        <f t="shared" si="7"/>
        <v>0</v>
      </c>
      <c r="N116" s="88"/>
      <c r="O116" s="88"/>
      <c r="P116" s="88"/>
      <c r="Q116" s="88"/>
    </row>
    <row r="117" spans="1:17" ht="18.75" customHeight="1">
      <c r="A117" s="57">
        <v>45</v>
      </c>
      <c r="B117" s="58" t="s">
        <v>284</v>
      </c>
      <c r="C117" s="59" t="s">
        <v>285</v>
      </c>
      <c r="D117" s="60">
        <v>77750000</v>
      </c>
      <c r="E117" s="65">
        <v>38193395</v>
      </c>
      <c r="F117" s="62">
        <v>5000000</v>
      </c>
      <c r="G117" s="62">
        <v>25080632</v>
      </c>
      <c r="H117" s="62">
        <f t="shared" si="4"/>
        <v>12731131.666666666</v>
      </c>
      <c r="I117" s="77">
        <v>4420000</v>
      </c>
      <c r="J117" s="77">
        <f t="shared" si="5"/>
        <v>1473333.3333333333</v>
      </c>
      <c r="K117" s="77">
        <f t="shared" si="6"/>
        <v>14204465</v>
      </c>
      <c r="L117" s="77">
        <v>42613395</v>
      </c>
      <c r="M117" s="78">
        <f t="shared" si="7"/>
        <v>63545535</v>
      </c>
      <c r="N117" s="88"/>
      <c r="O117" s="88"/>
      <c r="P117" s="88"/>
      <c r="Q117" s="88"/>
    </row>
    <row r="118" spans="1:17" ht="18.75">
      <c r="A118" s="57"/>
      <c r="B118" s="63"/>
      <c r="C118" s="59"/>
      <c r="D118" s="60"/>
      <c r="E118" s="64"/>
      <c r="F118" s="64"/>
      <c r="G118" s="64"/>
      <c r="H118" s="62">
        <f t="shared" si="4"/>
        <v>0</v>
      </c>
      <c r="I118" s="60"/>
      <c r="J118" s="77">
        <f t="shared" si="5"/>
        <v>0</v>
      </c>
      <c r="K118" s="77">
        <f t="shared" si="6"/>
        <v>0</v>
      </c>
      <c r="L118" s="77"/>
      <c r="M118" s="78">
        <f t="shared" si="7"/>
        <v>0</v>
      </c>
      <c r="N118" s="88"/>
      <c r="O118" s="88"/>
      <c r="P118" s="88"/>
      <c r="Q118" s="88"/>
    </row>
    <row r="119" spans="1:17" ht="18.75">
      <c r="A119" s="57">
        <v>46</v>
      </c>
      <c r="B119" s="58" t="s">
        <v>286</v>
      </c>
      <c r="C119" s="59" t="s">
        <v>287</v>
      </c>
      <c r="D119" s="60">
        <v>2066000000</v>
      </c>
      <c r="E119" s="65">
        <v>1161767600</v>
      </c>
      <c r="F119" s="62">
        <v>50000000</v>
      </c>
      <c r="G119" s="62">
        <v>717786898</v>
      </c>
      <c r="H119" s="62">
        <f t="shared" si="4"/>
        <v>387255866.66666669</v>
      </c>
      <c r="I119" s="77">
        <v>39999999</v>
      </c>
      <c r="J119" s="77">
        <f t="shared" si="5"/>
        <v>13333333</v>
      </c>
      <c r="K119" s="77">
        <f t="shared" si="6"/>
        <v>400589199.66666669</v>
      </c>
      <c r="L119" s="77">
        <v>1201767599</v>
      </c>
      <c r="M119" s="78">
        <f t="shared" si="7"/>
        <v>1665410800.3333333</v>
      </c>
      <c r="N119" s="88"/>
      <c r="O119" s="88"/>
      <c r="P119" s="88"/>
      <c r="Q119" s="88"/>
    </row>
    <row r="120" spans="1:17" ht="18.75">
      <c r="A120" s="57"/>
      <c r="B120" s="63"/>
      <c r="C120" s="59"/>
      <c r="D120" s="60"/>
      <c r="E120" s="64"/>
      <c r="F120" s="64"/>
      <c r="G120" s="64"/>
      <c r="H120" s="62">
        <f t="shared" si="4"/>
        <v>0</v>
      </c>
      <c r="I120" s="60"/>
      <c r="J120" s="77">
        <f t="shared" si="5"/>
        <v>0</v>
      </c>
      <c r="K120" s="77">
        <f t="shared" si="6"/>
        <v>0</v>
      </c>
      <c r="L120" s="77"/>
      <c r="M120" s="78">
        <f t="shared" si="7"/>
        <v>0</v>
      </c>
      <c r="N120" s="88"/>
      <c r="O120" s="88"/>
      <c r="P120" s="88"/>
      <c r="Q120" s="88"/>
    </row>
    <row r="121" spans="1:17" ht="18.75">
      <c r="A121" s="57">
        <v>47</v>
      </c>
      <c r="B121" s="58" t="s">
        <v>288</v>
      </c>
      <c r="C121" s="59" t="s">
        <v>289</v>
      </c>
      <c r="D121" s="60">
        <v>25500000</v>
      </c>
      <c r="E121" s="69">
        <v>0</v>
      </c>
      <c r="F121" s="62">
        <v>20000000</v>
      </c>
      <c r="G121" s="62"/>
      <c r="H121" s="62">
        <f t="shared" si="4"/>
        <v>0</v>
      </c>
      <c r="I121" s="82">
        <v>18000000</v>
      </c>
      <c r="J121" s="77">
        <f t="shared" si="5"/>
        <v>6000000</v>
      </c>
      <c r="K121" s="77">
        <f t="shared" si="6"/>
        <v>6000000</v>
      </c>
      <c r="L121" s="77">
        <f>G121+I121</f>
        <v>18000000</v>
      </c>
      <c r="M121" s="78">
        <f t="shared" si="7"/>
        <v>19500000</v>
      </c>
      <c r="N121" s="88"/>
      <c r="O121" s="88"/>
      <c r="P121" s="88"/>
      <c r="Q121" s="88"/>
    </row>
    <row r="122" spans="1:17" ht="18.75">
      <c r="A122" s="57"/>
      <c r="B122" s="63"/>
      <c r="C122" s="59" t="s">
        <v>290</v>
      </c>
      <c r="D122" s="60"/>
      <c r="E122" s="64"/>
      <c r="F122" s="64"/>
      <c r="G122" s="64"/>
      <c r="H122" s="62">
        <f t="shared" si="4"/>
        <v>0</v>
      </c>
      <c r="I122" s="60"/>
      <c r="J122" s="77">
        <f t="shared" si="5"/>
        <v>0</v>
      </c>
      <c r="K122" s="77">
        <f t="shared" si="6"/>
        <v>0</v>
      </c>
      <c r="L122" s="77"/>
      <c r="M122" s="78">
        <f t="shared" si="7"/>
        <v>0</v>
      </c>
      <c r="N122" s="88"/>
      <c r="O122" s="88"/>
      <c r="P122" s="88"/>
      <c r="Q122" s="88"/>
    </row>
    <row r="123" spans="1:17" ht="18.75">
      <c r="A123" s="57">
        <v>48</v>
      </c>
      <c r="B123" s="152" t="s">
        <v>291</v>
      </c>
      <c r="C123" s="87" t="s">
        <v>292</v>
      </c>
      <c r="D123" s="60">
        <f>'[2]REC EXP'!I1817</f>
        <v>10000000</v>
      </c>
      <c r="E123" s="67">
        <v>0</v>
      </c>
      <c r="F123" s="67">
        <v>0</v>
      </c>
      <c r="G123" s="67"/>
      <c r="H123" s="62">
        <f t="shared" si="4"/>
        <v>0</v>
      </c>
      <c r="I123" s="80"/>
      <c r="J123" s="77">
        <f t="shared" si="5"/>
        <v>0</v>
      </c>
      <c r="K123" s="77">
        <f t="shared" si="6"/>
        <v>0</v>
      </c>
      <c r="L123" s="77"/>
      <c r="M123" s="78">
        <f t="shared" si="7"/>
        <v>10000000</v>
      </c>
      <c r="N123" s="88"/>
      <c r="O123" s="88"/>
      <c r="P123" s="88"/>
      <c r="Q123" s="88"/>
    </row>
    <row r="124" spans="1:17" ht="18.75">
      <c r="A124" s="57"/>
      <c r="B124" s="63"/>
      <c r="C124" s="59"/>
      <c r="D124" s="60"/>
      <c r="E124" s="64"/>
      <c r="F124" s="67"/>
      <c r="G124" s="67"/>
      <c r="H124" s="62">
        <f t="shared" si="4"/>
        <v>0</v>
      </c>
      <c r="I124" s="60"/>
      <c r="J124" s="77">
        <f t="shared" si="5"/>
        <v>0</v>
      </c>
      <c r="K124" s="77">
        <f t="shared" si="6"/>
        <v>0</v>
      </c>
      <c r="L124" s="77"/>
      <c r="M124" s="78">
        <f t="shared" si="7"/>
        <v>0</v>
      </c>
      <c r="N124" s="88"/>
      <c r="O124" s="88"/>
      <c r="P124" s="88"/>
      <c r="Q124" s="88"/>
    </row>
    <row r="125" spans="1:17" ht="18.75">
      <c r="A125" s="57"/>
      <c r="B125" s="63"/>
      <c r="C125" s="59"/>
      <c r="D125" s="60"/>
      <c r="E125" s="64"/>
      <c r="F125" s="64"/>
      <c r="G125" s="64"/>
      <c r="H125" s="62">
        <f t="shared" si="4"/>
        <v>0</v>
      </c>
      <c r="I125" s="60"/>
      <c r="J125" s="77">
        <f t="shared" si="5"/>
        <v>0</v>
      </c>
      <c r="K125" s="77">
        <f t="shared" si="6"/>
        <v>0</v>
      </c>
      <c r="L125" s="77"/>
      <c r="M125" s="78">
        <f t="shared" si="7"/>
        <v>0</v>
      </c>
      <c r="N125" s="88"/>
      <c r="O125" s="88"/>
      <c r="P125" s="88"/>
      <c r="Q125" s="88"/>
    </row>
    <row r="126" spans="1:17" ht="18.75">
      <c r="A126" s="57">
        <v>50</v>
      </c>
      <c r="B126" s="58" t="s">
        <v>293</v>
      </c>
      <c r="C126" s="59" t="s">
        <v>294</v>
      </c>
      <c r="D126" s="60">
        <v>23400000</v>
      </c>
      <c r="E126" s="62">
        <v>0</v>
      </c>
      <c r="F126" s="62">
        <v>0</v>
      </c>
      <c r="G126" s="62"/>
      <c r="H126" s="62">
        <f t="shared" si="4"/>
        <v>0</v>
      </c>
      <c r="I126" s="77">
        <v>14600000</v>
      </c>
      <c r="J126" s="77">
        <f t="shared" si="5"/>
        <v>4866666.666666667</v>
      </c>
      <c r="K126" s="77">
        <f t="shared" si="6"/>
        <v>4866666.666666667</v>
      </c>
      <c r="L126" s="77">
        <f>G126+I126</f>
        <v>14600000</v>
      </c>
      <c r="M126" s="78">
        <f t="shared" si="7"/>
        <v>18533333.333333332</v>
      </c>
      <c r="N126" s="88"/>
      <c r="O126" s="88"/>
      <c r="P126" s="88"/>
      <c r="Q126" s="88"/>
    </row>
    <row r="127" spans="1:17" ht="18.75">
      <c r="A127" s="57"/>
      <c r="B127" s="63"/>
      <c r="C127" s="59"/>
      <c r="D127" s="60"/>
      <c r="E127" s="64"/>
      <c r="F127" s="64"/>
      <c r="G127" s="64"/>
      <c r="H127" s="62">
        <f t="shared" si="4"/>
        <v>0</v>
      </c>
      <c r="I127" s="60"/>
      <c r="J127" s="77">
        <f t="shared" si="5"/>
        <v>0</v>
      </c>
      <c r="K127" s="77">
        <f t="shared" si="6"/>
        <v>0</v>
      </c>
      <c r="L127" s="77"/>
      <c r="M127" s="78">
        <f t="shared" si="7"/>
        <v>0</v>
      </c>
      <c r="N127" s="88"/>
      <c r="O127" s="88"/>
      <c r="P127" s="88"/>
      <c r="Q127" s="88"/>
    </row>
    <row r="128" spans="1:17" ht="37.5">
      <c r="A128" s="57">
        <v>51</v>
      </c>
      <c r="B128" s="58" t="s">
        <v>295</v>
      </c>
      <c r="C128" s="59" t="s">
        <v>296</v>
      </c>
      <c r="D128" s="60">
        <v>8000000</v>
      </c>
      <c r="E128" s="62">
        <v>0</v>
      </c>
      <c r="F128" s="62">
        <v>5000000</v>
      </c>
      <c r="G128" s="62"/>
      <c r="H128" s="62">
        <f t="shared" si="4"/>
        <v>0</v>
      </c>
      <c r="I128" s="77">
        <v>4500000</v>
      </c>
      <c r="J128" s="77">
        <f t="shared" si="5"/>
        <v>1500000</v>
      </c>
      <c r="K128" s="77">
        <f t="shared" si="6"/>
        <v>1500000</v>
      </c>
      <c r="L128" s="77">
        <f>G128+I128</f>
        <v>4500000</v>
      </c>
      <c r="M128" s="78">
        <f t="shared" si="7"/>
        <v>6500000</v>
      </c>
      <c r="N128" s="88"/>
      <c r="O128" s="88"/>
      <c r="P128" s="88"/>
      <c r="Q128" s="88"/>
    </row>
    <row r="129" spans="1:17" ht="18.75">
      <c r="A129" s="57"/>
      <c r="B129" s="63"/>
      <c r="C129" s="59"/>
      <c r="D129" s="60"/>
      <c r="E129" s="64"/>
      <c r="F129" s="64"/>
      <c r="G129" s="64"/>
      <c r="H129" s="62">
        <f t="shared" si="4"/>
        <v>0</v>
      </c>
      <c r="I129" s="60"/>
      <c r="J129" s="77">
        <f t="shared" si="5"/>
        <v>0</v>
      </c>
      <c r="K129" s="77">
        <f t="shared" si="6"/>
        <v>0</v>
      </c>
      <c r="L129" s="77"/>
      <c r="M129" s="78">
        <f t="shared" si="7"/>
        <v>0</v>
      </c>
      <c r="N129" s="88"/>
      <c r="O129" s="88"/>
      <c r="P129" s="88"/>
      <c r="Q129" s="88"/>
    </row>
    <row r="130" spans="1:17" ht="18.75">
      <c r="A130" s="57">
        <v>52</v>
      </c>
      <c r="B130" s="58" t="s">
        <v>297</v>
      </c>
      <c r="C130" s="59" t="s">
        <v>298</v>
      </c>
      <c r="D130" s="60">
        <v>5000000</v>
      </c>
      <c r="E130" s="65">
        <v>1576107</v>
      </c>
      <c r="F130" s="62">
        <v>1791300</v>
      </c>
      <c r="G130" s="62">
        <v>875616</v>
      </c>
      <c r="H130" s="62">
        <f t="shared" si="4"/>
        <v>525369</v>
      </c>
      <c r="I130" s="77">
        <v>1791300</v>
      </c>
      <c r="J130" s="77">
        <f t="shared" si="5"/>
        <v>597100</v>
      </c>
      <c r="K130" s="77">
        <f t="shared" si="6"/>
        <v>1122469</v>
      </c>
      <c r="L130" s="77">
        <v>3367407</v>
      </c>
      <c r="M130" s="78">
        <f t="shared" si="7"/>
        <v>3877531</v>
      </c>
      <c r="N130" s="88"/>
      <c r="O130" s="88"/>
      <c r="P130" s="88"/>
      <c r="Q130" s="88"/>
    </row>
    <row r="131" spans="1:17" ht="18.75">
      <c r="A131" s="57"/>
      <c r="B131" s="63"/>
      <c r="C131" s="59"/>
      <c r="D131" s="60"/>
      <c r="E131" s="64"/>
      <c r="F131" s="64"/>
      <c r="G131" s="64"/>
      <c r="H131" s="62">
        <f t="shared" si="4"/>
        <v>0</v>
      </c>
      <c r="I131" s="60"/>
      <c r="J131" s="77">
        <f t="shared" si="5"/>
        <v>0</v>
      </c>
      <c r="K131" s="77">
        <f t="shared" si="6"/>
        <v>0</v>
      </c>
      <c r="L131" s="77"/>
      <c r="M131" s="78">
        <f t="shared" si="7"/>
        <v>0</v>
      </c>
      <c r="N131" s="88"/>
      <c r="O131" s="88"/>
      <c r="P131" s="88"/>
      <c r="Q131" s="88"/>
    </row>
    <row r="132" spans="1:17" ht="19.5" customHeight="1">
      <c r="A132" s="57">
        <v>53</v>
      </c>
      <c r="B132" s="58" t="s">
        <v>299</v>
      </c>
      <c r="C132" s="59" t="s">
        <v>300</v>
      </c>
      <c r="D132" s="60">
        <v>126000000</v>
      </c>
      <c r="E132" s="64">
        <v>23271152</v>
      </c>
      <c r="F132" s="64">
        <v>50000000</v>
      </c>
      <c r="G132" s="64">
        <v>23271152</v>
      </c>
      <c r="H132" s="62">
        <f t="shared" si="4"/>
        <v>7757050.666666667</v>
      </c>
      <c r="I132" s="60">
        <v>34999400</v>
      </c>
      <c r="J132" s="77">
        <f t="shared" si="5"/>
        <v>11666466.666666666</v>
      </c>
      <c r="K132" s="77">
        <f t="shared" si="6"/>
        <v>19423517.333333332</v>
      </c>
      <c r="L132" s="77">
        <f>G132+I132</f>
        <v>58270552</v>
      </c>
      <c r="M132" s="78">
        <f t="shared" si="7"/>
        <v>106576482.66666667</v>
      </c>
      <c r="N132" s="88"/>
      <c r="O132" s="88"/>
      <c r="P132" s="88"/>
      <c r="Q132" s="88"/>
    </row>
    <row r="133" spans="1:17" ht="18.75">
      <c r="A133" s="57"/>
      <c r="B133" s="63"/>
      <c r="C133" s="59"/>
      <c r="D133" s="60"/>
      <c r="E133" s="64"/>
      <c r="F133" s="64"/>
      <c r="G133" s="64"/>
      <c r="H133" s="62">
        <f t="shared" si="4"/>
        <v>0</v>
      </c>
      <c r="I133" s="60"/>
      <c r="J133" s="77">
        <f t="shared" si="5"/>
        <v>0</v>
      </c>
      <c r="K133" s="77">
        <f t="shared" si="6"/>
        <v>0</v>
      </c>
      <c r="L133" s="77"/>
      <c r="M133" s="78">
        <f t="shared" si="7"/>
        <v>0</v>
      </c>
      <c r="N133" s="88"/>
      <c r="O133" s="88"/>
      <c r="P133" s="88"/>
      <c r="Q133" s="88"/>
    </row>
    <row r="134" spans="1:17" ht="18.75">
      <c r="A134" s="57">
        <v>54</v>
      </c>
      <c r="B134" s="153" t="s">
        <v>301</v>
      </c>
      <c r="C134" s="59" t="s">
        <v>302</v>
      </c>
      <c r="D134" s="60"/>
      <c r="E134" s="64">
        <v>0</v>
      </c>
      <c r="F134" s="64">
        <v>0</v>
      </c>
      <c r="G134" s="64"/>
      <c r="H134" s="62">
        <f t="shared" si="4"/>
        <v>0</v>
      </c>
      <c r="I134" s="60"/>
      <c r="J134" s="77">
        <f t="shared" si="5"/>
        <v>0</v>
      </c>
      <c r="K134" s="77">
        <f t="shared" si="6"/>
        <v>0</v>
      </c>
      <c r="L134" s="77"/>
      <c r="M134" s="78">
        <f t="shared" si="7"/>
        <v>0</v>
      </c>
      <c r="N134" s="88"/>
      <c r="O134" s="88"/>
      <c r="P134" s="88"/>
      <c r="Q134" s="88"/>
    </row>
    <row r="135" spans="1:17" ht="18.75">
      <c r="A135" s="57"/>
      <c r="B135" s="63"/>
      <c r="C135" s="59"/>
      <c r="D135" s="60"/>
      <c r="E135" s="64"/>
      <c r="F135" s="64"/>
      <c r="G135" s="64"/>
      <c r="H135" s="62">
        <f t="shared" si="4"/>
        <v>0</v>
      </c>
      <c r="I135" s="60"/>
      <c r="J135" s="77">
        <f t="shared" si="5"/>
        <v>0</v>
      </c>
      <c r="K135" s="77">
        <f t="shared" si="6"/>
        <v>0</v>
      </c>
      <c r="L135" s="77"/>
      <c r="M135" s="78">
        <f t="shared" si="7"/>
        <v>0</v>
      </c>
      <c r="N135" s="88"/>
      <c r="O135" s="88"/>
      <c r="P135" s="88"/>
      <c r="Q135" s="88"/>
    </row>
    <row r="136" spans="1:17" ht="37.5">
      <c r="A136" s="57">
        <v>55</v>
      </c>
      <c r="B136" s="153" t="s">
        <v>303</v>
      </c>
      <c r="C136" s="59" t="s">
        <v>304</v>
      </c>
      <c r="D136" s="60"/>
      <c r="E136" s="64">
        <v>0</v>
      </c>
      <c r="F136" s="64">
        <v>0</v>
      </c>
      <c r="G136" s="64"/>
      <c r="H136" s="62">
        <f t="shared" si="4"/>
        <v>0</v>
      </c>
      <c r="I136" s="60"/>
      <c r="J136" s="77">
        <f t="shared" si="5"/>
        <v>0</v>
      </c>
      <c r="K136" s="77">
        <f t="shared" si="6"/>
        <v>0</v>
      </c>
      <c r="L136" s="77"/>
      <c r="M136" s="78">
        <f t="shared" si="7"/>
        <v>0</v>
      </c>
      <c r="N136" s="88"/>
      <c r="O136" s="88"/>
      <c r="P136" s="88"/>
      <c r="Q136" s="88"/>
    </row>
    <row r="137" spans="1:17" ht="18.75">
      <c r="A137" s="57"/>
      <c r="B137" s="63"/>
      <c r="C137" s="59"/>
      <c r="D137" s="60"/>
      <c r="E137" s="64"/>
      <c r="F137" s="64"/>
      <c r="G137" s="64"/>
      <c r="H137" s="62">
        <f t="shared" si="4"/>
        <v>0</v>
      </c>
      <c r="I137" s="60"/>
      <c r="J137" s="77">
        <f t="shared" si="5"/>
        <v>0</v>
      </c>
      <c r="K137" s="77">
        <f t="shared" si="6"/>
        <v>0</v>
      </c>
      <c r="L137" s="77"/>
      <c r="M137" s="78">
        <f t="shared" si="7"/>
        <v>0</v>
      </c>
      <c r="N137" s="88"/>
      <c r="O137" s="88"/>
      <c r="P137" s="88"/>
      <c r="Q137" s="88"/>
    </row>
    <row r="138" spans="1:17" ht="18.75">
      <c r="A138" s="57">
        <v>56</v>
      </c>
      <c r="B138" s="58" t="s">
        <v>305</v>
      </c>
      <c r="C138" s="59" t="s">
        <v>306</v>
      </c>
      <c r="D138" s="60">
        <v>16815312</v>
      </c>
      <c r="E138" s="64"/>
      <c r="F138" s="64"/>
      <c r="G138" s="64"/>
      <c r="H138" s="62">
        <f t="shared" ref="H138:H154" si="9">E138/3</f>
        <v>0</v>
      </c>
      <c r="I138" s="60"/>
      <c r="J138" s="77">
        <f t="shared" ref="J138:J154" si="10">I138/3</f>
        <v>0</v>
      </c>
      <c r="K138" s="77">
        <f t="shared" ref="K138:K154" si="11">H138+J138</f>
        <v>0</v>
      </c>
      <c r="L138" s="77"/>
      <c r="M138" s="78">
        <f t="shared" ref="M138:M154" si="12">D138-K138</f>
        <v>16815312</v>
      </c>
      <c r="N138" s="88"/>
      <c r="O138" s="88"/>
      <c r="P138" s="88"/>
      <c r="Q138" s="88"/>
    </row>
    <row r="139" spans="1:17" ht="18.75">
      <c r="A139" s="57"/>
      <c r="B139" s="63"/>
      <c r="C139" s="59"/>
      <c r="D139" s="60"/>
      <c r="E139" s="64"/>
      <c r="F139" s="64"/>
      <c r="G139" s="64"/>
      <c r="H139" s="62">
        <f t="shared" si="9"/>
        <v>0</v>
      </c>
      <c r="I139" s="60"/>
      <c r="J139" s="77">
        <f t="shared" si="10"/>
        <v>0</v>
      </c>
      <c r="K139" s="77">
        <f t="shared" si="11"/>
        <v>0</v>
      </c>
      <c r="L139" s="77"/>
      <c r="M139" s="78">
        <f t="shared" si="12"/>
        <v>0</v>
      </c>
      <c r="N139" s="88"/>
      <c r="O139" s="88"/>
      <c r="P139" s="88"/>
      <c r="Q139" s="88"/>
    </row>
    <row r="140" spans="1:17" ht="24.75" customHeight="1">
      <c r="A140" s="57">
        <v>57</v>
      </c>
      <c r="B140" s="58" t="s">
        <v>307</v>
      </c>
      <c r="C140" s="59" t="s">
        <v>308</v>
      </c>
      <c r="D140" s="60">
        <v>1772659963</v>
      </c>
      <c r="E140" s="61">
        <v>93607822</v>
      </c>
      <c r="F140" s="64">
        <v>0</v>
      </c>
      <c r="G140" s="64">
        <v>61667784</v>
      </c>
      <c r="H140" s="62">
        <f t="shared" si="9"/>
        <v>31202607.333333332</v>
      </c>
      <c r="I140" s="60">
        <v>473486000</v>
      </c>
      <c r="J140" s="77">
        <f t="shared" si="10"/>
        <v>157828666.66666666</v>
      </c>
      <c r="K140" s="77">
        <f t="shared" si="11"/>
        <v>189031274</v>
      </c>
      <c r="L140" s="77">
        <v>567093822</v>
      </c>
      <c r="M140" s="78">
        <f t="shared" si="12"/>
        <v>1583628689</v>
      </c>
      <c r="N140" s="88"/>
      <c r="O140" s="88"/>
      <c r="P140" s="88"/>
      <c r="Q140" s="88"/>
    </row>
    <row r="141" spans="1:17" ht="18.75" customHeight="1">
      <c r="A141" s="57"/>
      <c r="B141" s="63"/>
      <c r="C141" s="59"/>
      <c r="D141" s="60"/>
      <c r="E141" s="64"/>
      <c r="F141" s="64"/>
      <c r="G141" s="64"/>
      <c r="H141" s="62">
        <f t="shared" si="9"/>
        <v>0</v>
      </c>
      <c r="I141" s="60"/>
      <c r="J141" s="77">
        <f t="shared" si="10"/>
        <v>0</v>
      </c>
      <c r="K141" s="77">
        <f t="shared" si="11"/>
        <v>0</v>
      </c>
      <c r="L141" s="77"/>
      <c r="M141" s="78">
        <f t="shared" si="12"/>
        <v>0</v>
      </c>
      <c r="N141" s="88"/>
      <c r="O141" s="88"/>
      <c r="P141" s="88"/>
      <c r="Q141" s="88"/>
    </row>
    <row r="142" spans="1:17" ht="37.5">
      <c r="A142" s="57" t="s">
        <v>309</v>
      </c>
      <c r="B142" s="58" t="s">
        <v>310</v>
      </c>
      <c r="C142" s="59" t="s">
        <v>311</v>
      </c>
      <c r="D142" s="60">
        <v>35000000</v>
      </c>
      <c r="E142" s="61">
        <v>1984973</v>
      </c>
      <c r="F142" s="64"/>
      <c r="G142" s="64">
        <v>1091291</v>
      </c>
      <c r="H142" s="62">
        <f t="shared" si="9"/>
        <v>661657.66666666663</v>
      </c>
      <c r="I142" s="60">
        <v>2400000</v>
      </c>
      <c r="J142" s="77">
        <f t="shared" si="10"/>
        <v>800000</v>
      </c>
      <c r="K142" s="77">
        <f t="shared" si="11"/>
        <v>1461657.6666666665</v>
      </c>
      <c r="L142" s="77">
        <v>4384973</v>
      </c>
      <c r="M142" s="78">
        <f t="shared" si="12"/>
        <v>33538342.333333332</v>
      </c>
      <c r="N142" s="88"/>
      <c r="O142" s="88"/>
      <c r="P142" s="88"/>
      <c r="Q142" s="88"/>
    </row>
    <row r="143" spans="1:17" ht="18.75">
      <c r="A143" s="57"/>
      <c r="B143" s="63"/>
      <c r="C143" s="59"/>
      <c r="D143" s="60"/>
      <c r="E143" s="64"/>
      <c r="F143" s="64"/>
      <c r="G143" s="64"/>
      <c r="H143" s="62">
        <f t="shared" si="9"/>
        <v>0</v>
      </c>
      <c r="I143" s="60"/>
      <c r="J143" s="77">
        <f t="shared" si="10"/>
        <v>0</v>
      </c>
      <c r="K143" s="77">
        <f t="shared" si="11"/>
        <v>0</v>
      </c>
      <c r="L143" s="77"/>
      <c r="M143" s="78">
        <f t="shared" si="12"/>
        <v>0</v>
      </c>
      <c r="N143" s="88"/>
      <c r="O143" s="88"/>
      <c r="P143" s="88"/>
      <c r="Q143" s="88"/>
    </row>
    <row r="144" spans="1:17" ht="37.5">
      <c r="A144" s="57">
        <v>58</v>
      </c>
      <c r="B144" s="58" t="s">
        <v>312</v>
      </c>
      <c r="C144" s="59" t="s">
        <v>313</v>
      </c>
      <c r="D144" s="60">
        <v>5900000</v>
      </c>
      <c r="E144" s="64"/>
      <c r="F144" s="64"/>
      <c r="G144" s="64"/>
      <c r="H144" s="62">
        <f t="shared" si="9"/>
        <v>0</v>
      </c>
      <c r="I144" s="60"/>
      <c r="J144" s="77">
        <f t="shared" si="10"/>
        <v>0</v>
      </c>
      <c r="K144" s="77">
        <f t="shared" si="11"/>
        <v>0</v>
      </c>
      <c r="L144" s="77"/>
      <c r="M144" s="78">
        <f t="shared" si="12"/>
        <v>5900000</v>
      </c>
      <c r="N144" s="88"/>
      <c r="O144" s="88"/>
      <c r="P144" s="88"/>
      <c r="Q144" s="88"/>
    </row>
    <row r="145" spans="1:17" ht="18.75">
      <c r="A145" s="57"/>
      <c r="B145" s="63"/>
      <c r="C145" s="59"/>
      <c r="D145" s="60"/>
      <c r="E145" s="64"/>
      <c r="F145" s="64"/>
      <c r="G145" s="64"/>
      <c r="H145" s="62">
        <f t="shared" si="9"/>
        <v>0</v>
      </c>
      <c r="I145" s="60"/>
      <c r="J145" s="77">
        <f t="shared" si="10"/>
        <v>0</v>
      </c>
      <c r="K145" s="77">
        <f t="shared" si="11"/>
        <v>0</v>
      </c>
      <c r="L145" s="77"/>
      <c r="M145" s="78">
        <f t="shared" si="12"/>
        <v>0</v>
      </c>
      <c r="N145" s="88"/>
      <c r="O145" s="88"/>
      <c r="P145" s="88"/>
      <c r="Q145" s="88"/>
    </row>
    <row r="146" spans="1:17" ht="37.5">
      <c r="A146" s="57">
        <v>59</v>
      </c>
      <c r="B146" s="58" t="s">
        <v>314</v>
      </c>
      <c r="C146" s="59" t="s">
        <v>315</v>
      </c>
      <c r="D146" s="60">
        <f>'[2]REC EXP'!I1305</f>
        <v>1200000</v>
      </c>
      <c r="E146" s="64"/>
      <c r="F146" s="64"/>
      <c r="G146" s="64"/>
      <c r="H146" s="62">
        <f t="shared" si="9"/>
        <v>0</v>
      </c>
      <c r="I146" s="60">
        <v>900000</v>
      </c>
      <c r="J146" s="77">
        <f t="shared" si="10"/>
        <v>300000</v>
      </c>
      <c r="K146" s="77">
        <f t="shared" si="11"/>
        <v>300000</v>
      </c>
      <c r="L146" s="77">
        <f t="shared" ref="L146:L150" si="13">G146+I146</f>
        <v>900000</v>
      </c>
      <c r="M146" s="78">
        <f t="shared" si="12"/>
        <v>900000</v>
      </c>
      <c r="N146" s="88"/>
      <c r="O146" s="88"/>
      <c r="P146" s="88"/>
      <c r="Q146" s="88"/>
    </row>
    <row r="147" spans="1:17" ht="18.75">
      <c r="A147" s="57"/>
      <c r="B147" s="89"/>
      <c r="C147" s="59"/>
      <c r="D147" s="60"/>
      <c r="E147" s="64"/>
      <c r="F147" s="64"/>
      <c r="G147" s="64"/>
      <c r="H147" s="62">
        <f t="shared" si="9"/>
        <v>0</v>
      </c>
      <c r="I147" s="60"/>
      <c r="J147" s="77">
        <f t="shared" si="10"/>
        <v>0</v>
      </c>
      <c r="K147" s="77">
        <f t="shared" si="11"/>
        <v>0</v>
      </c>
      <c r="L147" s="77"/>
      <c r="M147" s="78">
        <f t="shared" si="12"/>
        <v>0</v>
      </c>
      <c r="N147" s="88"/>
      <c r="O147" s="88"/>
      <c r="P147" s="88"/>
      <c r="Q147" s="88"/>
    </row>
    <row r="148" spans="1:17" ht="18.75">
      <c r="A148" s="57"/>
      <c r="B148" s="89"/>
      <c r="C148" s="59" t="s">
        <v>316</v>
      </c>
      <c r="D148" s="60">
        <v>414500000</v>
      </c>
      <c r="E148" s="64"/>
      <c r="F148" s="64"/>
      <c r="G148" s="64"/>
      <c r="H148" s="62">
        <f t="shared" si="9"/>
        <v>0</v>
      </c>
      <c r="I148" s="60">
        <v>27000000</v>
      </c>
      <c r="J148" s="77">
        <f t="shared" si="10"/>
        <v>9000000</v>
      </c>
      <c r="K148" s="77">
        <f t="shared" si="11"/>
        <v>9000000</v>
      </c>
      <c r="L148" s="77">
        <f t="shared" si="13"/>
        <v>27000000</v>
      </c>
      <c r="M148" s="78">
        <f t="shared" si="12"/>
        <v>405500000</v>
      </c>
      <c r="N148" s="88"/>
      <c r="O148" s="88"/>
      <c r="P148" s="88"/>
      <c r="Q148" s="88"/>
    </row>
    <row r="149" spans="1:17" ht="18.75">
      <c r="A149" s="57"/>
      <c r="B149" s="89"/>
      <c r="C149" s="59"/>
      <c r="D149" s="60"/>
      <c r="E149" s="64"/>
      <c r="F149" s="64"/>
      <c r="G149" s="64"/>
      <c r="H149" s="62">
        <f t="shared" si="9"/>
        <v>0</v>
      </c>
      <c r="I149" s="60"/>
      <c r="J149" s="77">
        <f t="shared" si="10"/>
        <v>0</v>
      </c>
      <c r="K149" s="77">
        <f t="shared" si="11"/>
        <v>0</v>
      </c>
      <c r="L149" s="77"/>
      <c r="M149" s="78">
        <f t="shared" si="12"/>
        <v>0</v>
      </c>
      <c r="N149" s="88"/>
      <c r="O149" s="88"/>
      <c r="P149" s="88"/>
      <c r="Q149" s="88"/>
    </row>
    <row r="150" spans="1:17" ht="18.75">
      <c r="A150" s="57">
        <v>60</v>
      </c>
      <c r="B150" s="89">
        <v>51701200100</v>
      </c>
      <c r="C150" s="59" t="s">
        <v>317</v>
      </c>
      <c r="D150" s="60">
        <v>8000000</v>
      </c>
      <c r="E150" s="64"/>
      <c r="F150" s="64"/>
      <c r="G150" s="64"/>
      <c r="H150" s="62">
        <f t="shared" si="9"/>
        <v>0</v>
      </c>
      <c r="I150" s="60">
        <v>1160000</v>
      </c>
      <c r="J150" s="77">
        <f t="shared" si="10"/>
        <v>386666.66666666669</v>
      </c>
      <c r="K150" s="77">
        <f t="shared" si="11"/>
        <v>386666.66666666669</v>
      </c>
      <c r="L150" s="77">
        <f t="shared" si="13"/>
        <v>1160000</v>
      </c>
      <c r="M150" s="78">
        <f t="shared" si="12"/>
        <v>7613333.333333333</v>
      </c>
      <c r="N150" s="88"/>
      <c r="O150" s="88"/>
      <c r="P150" s="88"/>
      <c r="Q150" s="88"/>
    </row>
    <row r="151" spans="1:17" ht="18.75">
      <c r="A151" s="57"/>
      <c r="B151" s="89"/>
      <c r="C151" s="59"/>
      <c r="D151" s="60"/>
      <c r="E151" s="64"/>
      <c r="F151" s="64"/>
      <c r="G151" s="64"/>
      <c r="H151" s="62">
        <f t="shared" si="9"/>
        <v>0</v>
      </c>
      <c r="I151" s="60"/>
      <c r="J151" s="77">
        <f t="shared" si="10"/>
        <v>0</v>
      </c>
      <c r="K151" s="77">
        <f t="shared" si="11"/>
        <v>0</v>
      </c>
      <c r="L151" s="77"/>
      <c r="M151" s="78">
        <f t="shared" si="12"/>
        <v>0</v>
      </c>
      <c r="N151" s="88"/>
      <c r="O151" s="88"/>
      <c r="P151" s="88"/>
      <c r="Q151" s="88"/>
    </row>
    <row r="152" spans="1:17" ht="37.5">
      <c r="A152" s="57">
        <v>61</v>
      </c>
      <c r="B152" s="89">
        <v>21512000100</v>
      </c>
      <c r="C152" s="59" t="s">
        <v>318</v>
      </c>
      <c r="D152" s="60">
        <v>3280000</v>
      </c>
      <c r="E152" s="64"/>
      <c r="F152" s="64"/>
      <c r="G152" s="64"/>
      <c r="H152" s="62">
        <f t="shared" si="9"/>
        <v>0</v>
      </c>
      <c r="I152" s="60"/>
      <c r="J152" s="77">
        <f t="shared" si="10"/>
        <v>0</v>
      </c>
      <c r="K152" s="77">
        <f t="shared" si="11"/>
        <v>0</v>
      </c>
      <c r="L152" s="77"/>
      <c r="M152" s="78">
        <f t="shared" si="12"/>
        <v>3280000</v>
      </c>
      <c r="N152" s="88"/>
      <c r="O152" s="88"/>
      <c r="P152" s="88"/>
      <c r="Q152" s="88"/>
    </row>
    <row r="153" spans="1:17" ht="18.75">
      <c r="A153" s="57"/>
      <c r="B153" s="63"/>
      <c r="C153" s="59"/>
      <c r="D153" s="60"/>
      <c r="E153" s="64"/>
      <c r="F153" s="64"/>
      <c r="G153" s="64"/>
      <c r="H153" s="62">
        <f t="shared" si="9"/>
        <v>0</v>
      </c>
      <c r="I153" s="60"/>
      <c r="J153" s="77">
        <f t="shared" si="10"/>
        <v>0</v>
      </c>
      <c r="K153" s="77">
        <f t="shared" si="11"/>
        <v>0</v>
      </c>
      <c r="L153" s="77"/>
      <c r="M153" s="78">
        <f t="shared" si="12"/>
        <v>0</v>
      </c>
      <c r="N153" s="88"/>
      <c r="O153" s="88"/>
      <c r="P153" s="88"/>
      <c r="Q153" s="88"/>
    </row>
    <row r="154" spans="1:17" ht="18.75" customHeight="1">
      <c r="A154" s="90"/>
      <c r="B154" s="90"/>
      <c r="C154" s="91" t="s">
        <v>319</v>
      </c>
      <c r="D154" s="92">
        <f t="shared" ref="D154:I154" si="14">SUM(D9:D153)</f>
        <v>13606787883</v>
      </c>
      <c r="E154" s="92">
        <f>SUM(E9:E146)</f>
        <v>6618875172.7200003</v>
      </c>
      <c r="F154" s="92">
        <f>SUM(F9:F146)</f>
        <v>962084776</v>
      </c>
      <c r="G154" s="92">
        <f t="shared" si="14"/>
        <v>3798876496</v>
      </c>
      <c r="H154" s="62">
        <f t="shared" si="9"/>
        <v>2206291724.2400002</v>
      </c>
      <c r="I154" s="92">
        <f t="shared" si="14"/>
        <v>1339350845</v>
      </c>
      <c r="J154" s="77">
        <f t="shared" si="10"/>
        <v>446450281.66666669</v>
      </c>
      <c r="K154" s="77">
        <f t="shared" si="11"/>
        <v>2652742005.9066668</v>
      </c>
      <c r="L154" s="92">
        <f>SUM(L9:L153)</f>
        <v>7936490003</v>
      </c>
      <c r="M154" s="78">
        <f t="shared" si="12"/>
        <v>10954045877.093334</v>
      </c>
      <c r="N154" s="88"/>
      <c r="O154" s="88"/>
      <c r="P154" s="88"/>
      <c r="Q154" s="88"/>
    </row>
    <row r="155" spans="1:17" ht="18.75" customHeight="1">
      <c r="E155" s="93"/>
      <c r="F155" s="93"/>
      <c r="G155" s="93"/>
      <c r="H155" s="93"/>
    </row>
    <row r="158" spans="1:17">
      <c r="I158" s="93"/>
      <c r="J158" s="93"/>
      <c r="K158" s="93"/>
    </row>
  </sheetData>
  <mergeCells count="4">
    <mergeCell ref="A4:M4"/>
    <mergeCell ref="I6:M6"/>
    <mergeCell ref="B7:B8"/>
    <mergeCell ref="A1:M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workbookViewId="0">
      <selection sqref="A1:F1"/>
    </sheetView>
  </sheetViews>
  <sheetFormatPr defaultColWidth="9" defaultRowHeight="15"/>
  <cols>
    <col min="1" max="1" width="29.5703125" style="8" customWidth="1"/>
    <col min="2" max="2" width="38.7109375" style="8" customWidth="1"/>
    <col min="3" max="4" width="30" style="9" customWidth="1"/>
    <col min="5" max="5" width="0.140625" style="9" customWidth="1"/>
    <col min="6" max="6" width="29.5703125" style="9" customWidth="1"/>
    <col min="7" max="20" width="9.140625" style="1" hidden="1" customWidth="1"/>
    <col min="21" max="16384" width="9" style="1"/>
  </cols>
  <sheetData>
    <row r="1" spans="1:11" ht="89.25" customHeight="1">
      <c r="A1" s="181" t="s">
        <v>320</v>
      </c>
      <c r="B1" s="182"/>
      <c r="C1" s="182"/>
      <c r="D1" s="182"/>
      <c r="E1" s="182"/>
      <c r="F1" s="182"/>
    </row>
    <row r="2" spans="1:11" s="2" customFormat="1" ht="30.75" customHeight="1">
      <c r="A2" s="10" t="s">
        <v>321</v>
      </c>
      <c r="B2" s="10" t="s">
        <v>322</v>
      </c>
      <c r="C2" s="11" t="s">
        <v>323</v>
      </c>
      <c r="D2" s="11" t="s">
        <v>324</v>
      </c>
      <c r="E2" s="11" t="s">
        <v>325</v>
      </c>
      <c r="F2" s="11" t="s">
        <v>326</v>
      </c>
    </row>
    <row r="3" spans="1:11" ht="18.75">
      <c r="A3" s="154" t="s">
        <v>72</v>
      </c>
      <c r="B3" s="13" t="s">
        <v>327</v>
      </c>
      <c r="C3" s="14">
        <f>'[1]CAP EXP'!I54</f>
        <v>10487500027</v>
      </c>
      <c r="D3" s="14">
        <f t="shared" ref="D3:D9" si="0">E3/3</f>
        <v>11674883.333333334</v>
      </c>
      <c r="E3" s="14">
        <f>'[1]CAP EXP'!J54</f>
        <v>35024650</v>
      </c>
      <c r="F3" s="14">
        <f t="shared" ref="F3:F17" si="1">C3-E3</f>
        <v>10452475377</v>
      </c>
    </row>
    <row r="4" spans="1:11" s="3" customFormat="1" ht="37.5">
      <c r="A4" s="155" t="s">
        <v>144</v>
      </c>
      <c r="B4" s="16" t="s">
        <v>328</v>
      </c>
      <c r="C4" s="17">
        <f>'[1]CAP EXP'!I99</f>
        <v>1883500000</v>
      </c>
      <c r="D4" s="17">
        <f t="shared" si="0"/>
        <v>103786666.66666667</v>
      </c>
      <c r="E4" s="17">
        <f>'[1]CAP EXP'!J99</f>
        <v>311360000</v>
      </c>
      <c r="F4" s="14">
        <f t="shared" si="1"/>
        <v>1572140000</v>
      </c>
      <c r="G4" s="1"/>
      <c r="H4" s="1"/>
      <c r="I4" s="1"/>
      <c r="J4" s="1"/>
      <c r="K4" s="1"/>
    </row>
    <row r="5" spans="1:11" s="3" customFormat="1" ht="18.75">
      <c r="A5" s="156" t="s">
        <v>128</v>
      </c>
      <c r="B5" s="16" t="s">
        <v>329</v>
      </c>
      <c r="C5" s="17">
        <f>'[1]CAP EXP'!I129</f>
        <v>2548702391</v>
      </c>
      <c r="D5" s="17"/>
      <c r="E5" s="17"/>
      <c r="F5" s="14">
        <f t="shared" si="1"/>
        <v>2548702391</v>
      </c>
      <c r="G5" s="1"/>
      <c r="H5" s="1"/>
      <c r="I5" s="1"/>
      <c r="J5" s="1"/>
      <c r="K5" s="1"/>
    </row>
    <row r="6" spans="1:11" s="4" customFormat="1" ht="37.5">
      <c r="A6" s="155" t="s">
        <v>75</v>
      </c>
      <c r="B6" s="16" t="s">
        <v>330</v>
      </c>
      <c r="C6" s="17">
        <f>'[1]CAP EXP'!I170</f>
        <v>3049000000</v>
      </c>
      <c r="D6" s="17">
        <f t="shared" si="0"/>
        <v>108233333.33333333</v>
      </c>
      <c r="E6" s="17">
        <v>324700000</v>
      </c>
      <c r="F6" s="14">
        <f t="shared" si="1"/>
        <v>2724300000</v>
      </c>
      <c r="G6" s="1"/>
      <c r="H6" s="1"/>
      <c r="I6" s="1"/>
      <c r="J6" s="1"/>
      <c r="K6" s="1"/>
    </row>
    <row r="7" spans="1:11" s="4" customFormat="1" ht="37.5">
      <c r="A7" s="155" t="s">
        <v>189</v>
      </c>
      <c r="B7" s="16" t="s">
        <v>331</v>
      </c>
      <c r="C7" s="17">
        <f>'[1]CAP EXP'!I179</f>
        <v>2309973083</v>
      </c>
      <c r="D7" s="17">
        <f t="shared" si="0"/>
        <v>272223208</v>
      </c>
      <c r="E7" s="17">
        <f>'[1]CAP EXP'!J179</f>
        <v>816669624</v>
      </c>
      <c r="F7" s="14">
        <f t="shared" si="1"/>
        <v>1493303459</v>
      </c>
      <c r="G7" s="1"/>
      <c r="H7" s="1"/>
      <c r="I7" s="1"/>
      <c r="J7" s="1"/>
      <c r="K7" s="1"/>
    </row>
    <row r="8" spans="1:11" s="4" customFormat="1" ht="37.5">
      <c r="A8" s="157" t="s">
        <v>107</v>
      </c>
      <c r="B8" s="18" t="s">
        <v>332</v>
      </c>
      <c r="C8" s="19">
        <f>'[1]CAP EXP'!I206</f>
        <v>16213300000</v>
      </c>
      <c r="D8" s="19">
        <f t="shared" si="0"/>
        <v>2213645638</v>
      </c>
      <c r="E8" s="19">
        <f>'[1]CAP EXP'!J206</f>
        <v>6640936914</v>
      </c>
      <c r="F8" s="14">
        <f t="shared" si="1"/>
        <v>9572363086</v>
      </c>
      <c r="G8" s="1"/>
      <c r="H8" s="1"/>
      <c r="I8" s="1"/>
      <c r="J8" s="1"/>
      <c r="K8" s="1"/>
    </row>
    <row r="9" spans="1:11" s="5" customFormat="1" ht="21">
      <c r="A9" s="183" t="s">
        <v>333</v>
      </c>
      <c r="B9" s="184"/>
      <c r="C9" s="20">
        <f>SUM(C3:C8)</f>
        <v>36491975501</v>
      </c>
      <c r="D9" s="20">
        <f t="shared" si="0"/>
        <v>2709563729.3333335</v>
      </c>
      <c r="E9" s="20">
        <f>SUM(E3:E8)</f>
        <v>8128691188</v>
      </c>
      <c r="F9" s="14">
        <f t="shared" si="1"/>
        <v>28363284313</v>
      </c>
      <c r="G9" s="21"/>
      <c r="H9" s="21"/>
      <c r="I9" s="21"/>
      <c r="J9" s="21"/>
      <c r="K9" s="21"/>
    </row>
    <row r="10" spans="1:11" s="4" customFormat="1" ht="18.75">
      <c r="A10" s="12"/>
      <c r="B10" s="13"/>
      <c r="C10" s="14"/>
      <c r="D10" s="14"/>
      <c r="E10" s="14"/>
      <c r="F10" s="14">
        <f t="shared" si="1"/>
        <v>0</v>
      </c>
      <c r="G10" s="1"/>
      <c r="H10" s="1"/>
      <c r="I10" s="1"/>
      <c r="J10" s="1"/>
      <c r="K10" s="1"/>
    </row>
    <row r="11" spans="1:11" s="4" customFormat="1" ht="18.75">
      <c r="A11" s="22" t="s">
        <v>78</v>
      </c>
      <c r="B11" s="16" t="s">
        <v>334</v>
      </c>
      <c r="C11" s="17">
        <f>'[1]CAP EXP'!I253</f>
        <v>15536872200</v>
      </c>
      <c r="D11" s="17">
        <f t="shared" ref="D11:D15" si="2">E11/3</f>
        <v>830447267.66666663</v>
      </c>
      <c r="E11" s="17">
        <f>'[1]CAP EXP'!J253</f>
        <v>2491341803</v>
      </c>
      <c r="F11" s="14">
        <f t="shared" si="1"/>
        <v>13045530397</v>
      </c>
      <c r="G11" s="1"/>
      <c r="H11" s="1"/>
      <c r="I11" s="1"/>
      <c r="J11" s="1"/>
      <c r="K11" s="1"/>
    </row>
    <row r="12" spans="1:11" s="4" customFormat="1" ht="18.75">
      <c r="A12" s="22" t="s">
        <v>81</v>
      </c>
      <c r="B12" s="16" t="s">
        <v>335</v>
      </c>
      <c r="C12" s="17">
        <f>'[1]CAP EXP'!I280</f>
        <v>5297000000</v>
      </c>
      <c r="D12" s="17">
        <f t="shared" si="2"/>
        <v>14585861.666666666</v>
      </c>
      <c r="E12" s="17">
        <f>'[1]CAP EXP'!J280</f>
        <v>43757585</v>
      </c>
      <c r="F12" s="14">
        <f t="shared" si="1"/>
        <v>5253242415</v>
      </c>
      <c r="G12" s="1"/>
      <c r="H12" s="1"/>
      <c r="I12" s="1"/>
      <c r="J12" s="1"/>
      <c r="K12" s="1"/>
    </row>
    <row r="13" spans="1:11" s="4" customFormat="1" ht="37.5">
      <c r="A13" s="22" t="s">
        <v>286</v>
      </c>
      <c r="B13" s="16" t="s">
        <v>336</v>
      </c>
      <c r="C13" s="17">
        <f>'[1]CAP EXP'!I286</f>
        <v>520000000</v>
      </c>
      <c r="D13" s="17"/>
      <c r="E13" s="17">
        <f>'[1]CAP EXP'!J286</f>
        <v>0</v>
      </c>
      <c r="F13" s="14">
        <f t="shared" si="1"/>
        <v>520000000</v>
      </c>
      <c r="G13" s="1"/>
      <c r="H13" s="1"/>
      <c r="I13" s="1"/>
      <c r="J13" s="1"/>
      <c r="K13" s="1"/>
    </row>
    <row r="14" spans="1:11" ht="37.5">
      <c r="A14" s="155" t="s">
        <v>282</v>
      </c>
      <c r="B14" s="16" t="s">
        <v>337</v>
      </c>
      <c r="C14" s="17">
        <f>'[1]CAP EXP'!I293</f>
        <v>3600000000</v>
      </c>
      <c r="D14" s="17">
        <f t="shared" si="2"/>
        <v>224514017.66666666</v>
      </c>
      <c r="E14" s="17">
        <f>'[1]CAP EXP'!J293</f>
        <v>673542053</v>
      </c>
      <c r="F14" s="14">
        <f t="shared" si="1"/>
        <v>2926457947</v>
      </c>
    </row>
    <row r="15" spans="1:11" ht="18.75">
      <c r="A15" s="158" t="s">
        <v>94</v>
      </c>
      <c r="B15" s="23" t="s">
        <v>338</v>
      </c>
      <c r="C15" s="17">
        <f>'[1]CAP EXP'!I324</f>
        <v>4000000000</v>
      </c>
      <c r="D15" s="17">
        <f t="shared" si="2"/>
        <v>243993462.66666666</v>
      </c>
      <c r="E15" s="17">
        <f>'[1]CAP EXP'!J324</f>
        <v>731980388</v>
      </c>
      <c r="F15" s="14">
        <f t="shared" si="1"/>
        <v>3268019612</v>
      </c>
    </row>
    <row r="16" spans="1:11" ht="37.5">
      <c r="A16" s="158" t="s">
        <v>288</v>
      </c>
      <c r="B16" s="23" t="s">
        <v>339</v>
      </c>
      <c r="C16" s="17">
        <f>'[1]CAP EXP'!I339</f>
        <v>964060824</v>
      </c>
      <c r="D16" s="17"/>
      <c r="E16" s="17">
        <f>'[1]CAP EXP'!J339</f>
        <v>0</v>
      </c>
      <c r="F16" s="14">
        <f t="shared" si="1"/>
        <v>964060824</v>
      </c>
    </row>
    <row r="17" spans="1:20" ht="37.5">
      <c r="A17" s="24" t="s">
        <v>291</v>
      </c>
      <c r="B17" s="23" t="s">
        <v>340</v>
      </c>
      <c r="C17" s="17">
        <f>'[1]CAP EXP'!I345</f>
        <v>50000000</v>
      </c>
      <c r="D17" s="17"/>
      <c r="E17" s="17">
        <f>'[1]CAP EXP'!J345</f>
        <v>0</v>
      </c>
      <c r="F17" s="14">
        <f t="shared" si="1"/>
        <v>50000000</v>
      </c>
    </row>
    <row r="18" spans="1:20" ht="32.25" customHeight="1">
      <c r="A18" s="10" t="s">
        <v>321</v>
      </c>
      <c r="B18" s="10" t="s">
        <v>322</v>
      </c>
      <c r="C18" s="11" t="s">
        <v>323</v>
      </c>
      <c r="D18" s="11"/>
      <c r="E18" s="11" t="s">
        <v>341</v>
      </c>
      <c r="F18" s="11" t="s">
        <v>326</v>
      </c>
    </row>
    <row r="19" spans="1:20" ht="18.75">
      <c r="A19" s="158" t="s">
        <v>97</v>
      </c>
      <c r="B19" s="23" t="s">
        <v>342</v>
      </c>
      <c r="C19" s="17">
        <f>'[1]CAP EXP'!I372</f>
        <v>1315672700</v>
      </c>
      <c r="D19" s="17">
        <f t="shared" ref="D19:D21" si="3">E19/3</f>
        <v>1333333.3333333333</v>
      </c>
      <c r="E19" s="17">
        <f>'[1]CAP EXP'!J372</f>
        <v>4000000</v>
      </c>
      <c r="F19" s="14">
        <f t="shared" ref="F19:F21" si="4">C19-E19</f>
        <v>1311672700</v>
      </c>
    </row>
    <row r="20" spans="1:20" ht="37.5">
      <c r="A20" s="159" t="s">
        <v>101</v>
      </c>
      <c r="B20" s="25" t="s">
        <v>343</v>
      </c>
      <c r="C20" s="19">
        <f>'[1]CAP EXP'!I394</f>
        <v>990000000</v>
      </c>
      <c r="D20" s="19">
        <f t="shared" si="3"/>
        <v>53066666.666666664</v>
      </c>
      <c r="E20" s="19">
        <f>'[1]CAP EXP'!J394</f>
        <v>159200000</v>
      </c>
      <c r="F20" s="14">
        <f t="shared" si="4"/>
        <v>830800000</v>
      </c>
    </row>
    <row r="21" spans="1:20" s="2" customFormat="1" ht="21">
      <c r="A21" s="185" t="s">
        <v>344</v>
      </c>
      <c r="B21" s="186"/>
      <c r="C21" s="26">
        <f>SUM(C11:C20)</f>
        <v>32273605724</v>
      </c>
      <c r="D21" s="26">
        <f t="shared" si="3"/>
        <v>1367940609.6666667</v>
      </c>
      <c r="E21" s="26">
        <f>SUM(E10:E20)</f>
        <v>4103821829</v>
      </c>
      <c r="F21" s="14">
        <f t="shared" si="4"/>
        <v>28169783895</v>
      </c>
    </row>
    <row r="22" spans="1:20" ht="18.75">
      <c r="A22" s="27"/>
      <c r="B22" s="28"/>
      <c r="C22" s="14"/>
      <c r="D22" s="14"/>
      <c r="E22" s="14"/>
      <c r="F22" s="14"/>
    </row>
    <row r="23" spans="1:20" ht="49.5" customHeight="1">
      <c r="A23" s="24" t="s">
        <v>110</v>
      </c>
      <c r="B23" s="23" t="s">
        <v>345</v>
      </c>
      <c r="C23" s="17">
        <f>'[1]CAP EXP'!I415</f>
        <v>5837400000</v>
      </c>
      <c r="D23" s="17">
        <f t="shared" ref="D23:D28" si="5">E23/3</f>
        <v>551143263.66666663</v>
      </c>
      <c r="E23" s="17">
        <f>'[1]CAP EXP'!J415</f>
        <v>1653429791</v>
      </c>
      <c r="F23" s="14">
        <f t="shared" ref="F23:F35" si="6">C23-E23</f>
        <v>4183970209</v>
      </c>
      <c r="K23" s="32"/>
    </row>
    <row r="24" spans="1:20" ht="37.5">
      <c r="A24" s="24" t="s">
        <v>66</v>
      </c>
      <c r="B24" s="23" t="s">
        <v>346</v>
      </c>
      <c r="C24" s="17">
        <f>'[1]CAP EXP'!I456</f>
        <v>4567065373</v>
      </c>
      <c r="D24" s="17">
        <f t="shared" si="5"/>
        <v>190692206.72333333</v>
      </c>
      <c r="E24" s="17">
        <f>'[1]CAP EXP'!J456</f>
        <v>572076620.16999996</v>
      </c>
      <c r="F24" s="14">
        <f t="shared" si="6"/>
        <v>3994988752.8299999</v>
      </c>
      <c r="K24" s="32"/>
    </row>
    <row r="25" spans="1:20" ht="56.25">
      <c r="A25" s="29" t="s">
        <v>56</v>
      </c>
      <c r="B25" s="25" t="s">
        <v>347</v>
      </c>
      <c r="C25" s="19">
        <f>'[1]CAP EXP'!I468</f>
        <v>52800000</v>
      </c>
      <c r="D25" s="19"/>
      <c r="E25" s="19">
        <f>'[1]CAP EXP'!J468</f>
        <v>0</v>
      </c>
      <c r="F25" s="14">
        <f t="shared" si="6"/>
        <v>52800000</v>
      </c>
      <c r="K25" s="33"/>
    </row>
    <row r="26" spans="1:20" s="2" customFormat="1" ht="38.25" customHeight="1">
      <c r="A26" s="187" t="s">
        <v>348</v>
      </c>
      <c r="B26" s="188"/>
      <c r="C26" s="20">
        <f>SUM(C23:C25)</f>
        <v>10457265373</v>
      </c>
      <c r="D26" s="20">
        <f t="shared" si="5"/>
        <v>741835470.38999999</v>
      </c>
      <c r="E26" s="20">
        <f>SUM(E22:E25)</f>
        <v>2225506411.1700001</v>
      </c>
      <c r="F26" s="14">
        <f t="shared" si="6"/>
        <v>8231758961.8299999</v>
      </c>
      <c r="K26" s="35"/>
    </row>
    <row r="27" spans="1:20" s="3" customFormat="1" ht="37.5">
      <c r="A27" s="30" t="s">
        <v>53</v>
      </c>
      <c r="B27" s="28" t="s">
        <v>349</v>
      </c>
      <c r="C27" s="14">
        <f>'[1]CAP EXP'!I501</f>
        <v>15620120643</v>
      </c>
      <c r="D27" s="14">
        <f t="shared" si="5"/>
        <v>1841776723.3333333</v>
      </c>
      <c r="E27" s="14">
        <f>'[1]CAP EXP'!J501</f>
        <v>5525330170</v>
      </c>
      <c r="F27" s="14">
        <f t="shared" si="6"/>
        <v>10094790473</v>
      </c>
      <c r="G27" s="1"/>
      <c r="H27" s="1"/>
      <c r="I27" s="1"/>
      <c r="J27" s="1"/>
      <c r="K27" s="33"/>
    </row>
    <row r="28" spans="1:20" s="3" customFormat="1" ht="18.75">
      <c r="A28" s="24" t="s">
        <v>350</v>
      </c>
      <c r="B28" s="23" t="s">
        <v>351</v>
      </c>
      <c r="C28" s="17">
        <f>'[1]CAP EXP'!I519</f>
        <v>637000000</v>
      </c>
      <c r="D28" s="17">
        <f t="shared" si="5"/>
        <v>3312333.3333333335</v>
      </c>
      <c r="E28" s="17">
        <f>'[1]CAP EXP'!J519</f>
        <v>9937000</v>
      </c>
      <c r="F28" s="14">
        <f t="shared" si="6"/>
        <v>627063000</v>
      </c>
      <c r="G28" s="1"/>
      <c r="H28" s="1"/>
      <c r="I28" s="1"/>
      <c r="J28" s="1"/>
      <c r="K28" s="33"/>
    </row>
    <row r="29" spans="1:20" s="6" customFormat="1" ht="18.75">
      <c r="A29" s="24" t="s">
        <v>352</v>
      </c>
      <c r="B29" s="23" t="s">
        <v>353</v>
      </c>
      <c r="C29" s="17">
        <f>'[1]CAP EXP'!I526</f>
        <v>348000000</v>
      </c>
      <c r="D29" s="17"/>
      <c r="E29" s="17">
        <f>'[1]CAP EXP'!J526</f>
        <v>0</v>
      </c>
      <c r="F29" s="14">
        <f t="shared" si="6"/>
        <v>348000000</v>
      </c>
      <c r="G29" s="31"/>
      <c r="H29" s="31"/>
      <c r="I29" s="31"/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6" customFormat="1" ht="18.75">
      <c r="A30" s="160" t="s">
        <v>84</v>
      </c>
      <c r="B30" s="23" t="s">
        <v>354</v>
      </c>
      <c r="C30" s="17">
        <f>'[1]CAP EXP'!I542</f>
        <v>3392000000</v>
      </c>
      <c r="D30" s="17">
        <f>E30/3</f>
        <v>503933695.33333331</v>
      </c>
      <c r="E30" s="17">
        <f>'[1]CAP EXP'!J542</f>
        <v>1511801086</v>
      </c>
      <c r="F30" s="14">
        <f t="shared" si="6"/>
        <v>1880198914</v>
      </c>
      <c r="G30" s="31"/>
      <c r="H30" s="31"/>
      <c r="I30" s="31"/>
      <c r="J30" s="44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6" customFormat="1" ht="37.5">
      <c r="A31" s="24" t="s">
        <v>87</v>
      </c>
      <c r="B31" s="23" t="s">
        <v>355</v>
      </c>
      <c r="C31" s="17">
        <f>'[1]CAP EXP'!I567</f>
        <v>2896500000</v>
      </c>
      <c r="D31" s="17"/>
      <c r="E31" s="17">
        <f>'[1]CAP EXP'!J567</f>
        <v>0</v>
      </c>
      <c r="F31" s="14">
        <f t="shared" si="6"/>
        <v>2896500000</v>
      </c>
      <c r="G31" s="31"/>
      <c r="H31" s="31"/>
      <c r="I31" s="31"/>
      <c r="J31" s="44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6" customFormat="1" ht="18.75">
      <c r="A32" s="24" t="s">
        <v>104</v>
      </c>
      <c r="B32" s="23" t="s">
        <v>356</v>
      </c>
      <c r="C32" s="17">
        <f>'[1]CAP EXP'!I575</f>
        <v>110000000</v>
      </c>
      <c r="D32" s="17"/>
      <c r="E32" s="17">
        <f>'[1]CAP EXP'!J575</f>
        <v>0</v>
      </c>
      <c r="F32" s="14">
        <f t="shared" si="6"/>
        <v>110000000</v>
      </c>
      <c r="G32" s="31"/>
      <c r="H32" s="31"/>
      <c r="I32" s="31"/>
      <c r="J32" s="44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11" s="3" customFormat="1" ht="18.75">
      <c r="A33" s="24" t="s">
        <v>119</v>
      </c>
      <c r="B33" s="23" t="s">
        <v>357</v>
      </c>
      <c r="C33" s="17">
        <f>'[1]CAP EXP'!I593</f>
        <v>182000000</v>
      </c>
      <c r="D33" s="17"/>
      <c r="E33" s="17">
        <f>'[1]CAP EXP'!J593</f>
        <v>0</v>
      </c>
      <c r="F33" s="14">
        <f t="shared" si="6"/>
        <v>182000000</v>
      </c>
      <c r="G33" s="1"/>
      <c r="H33" s="1"/>
      <c r="I33" s="1"/>
      <c r="J33" s="1"/>
      <c r="K33" s="33"/>
    </row>
    <row r="34" spans="1:11" s="3" customFormat="1" ht="22.5" customHeight="1">
      <c r="A34" s="24" t="s">
        <v>122</v>
      </c>
      <c r="B34" s="23" t="s">
        <v>358</v>
      </c>
      <c r="C34" s="17">
        <f>'[1]CAP EXP'!I609</f>
        <v>490000000</v>
      </c>
      <c r="D34" s="17"/>
      <c r="E34" s="17">
        <f>'[1]CAP EXP'!J609</f>
        <v>0</v>
      </c>
      <c r="F34" s="14">
        <f t="shared" si="6"/>
        <v>490000000</v>
      </c>
      <c r="G34" s="1"/>
      <c r="H34" s="1"/>
      <c r="I34" s="1"/>
      <c r="J34" s="1"/>
      <c r="K34" s="33"/>
    </row>
    <row r="35" spans="1:11" s="4" customFormat="1" ht="39.75" customHeight="1">
      <c r="A35" s="158" t="s">
        <v>114</v>
      </c>
      <c r="B35" s="23" t="s">
        <v>359</v>
      </c>
      <c r="C35" s="17">
        <f>'[1]CAP EXP'!I630</f>
        <v>616502577</v>
      </c>
      <c r="D35" s="17">
        <f>E35/3</f>
        <v>107086666.66666667</v>
      </c>
      <c r="E35" s="17">
        <f>'[1]CAP EXP'!J630</f>
        <v>321260000</v>
      </c>
      <c r="F35" s="14">
        <f t="shared" si="6"/>
        <v>295242577</v>
      </c>
      <c r="G35" s="32"/>
      <c r="H35" s="32"/>
      <c r="I35" s="32"/>
      <c r="J35" s="32"/>
      <c r="K35" s="33"/>
    </row>
    <row r="36" spans="1:11" s="4" customFormat="1" ht="33" customHeight="1">
      <c r="A36" s="10" t="s">
        <v>321</v>
      </c>
      <c r="B36" s="10" t="s">
        <v>322</v>
      </c>
      <c r="C36" s="11" t="s">
        <v>323</v>
      </c>
      <c r="D36" s="11"/>
      <c r="E36" s="11" t="s">
        <v>341</v>
      </c>
      <c r="F36" s="11" t="s">
        <v>326</v>
      </c>
      <c r="G36" s="32"/>
      <c r="H36" s="32"/>
      <c r="I36" s="32"/>
      <c r="J36" s="32"/>
      <c r="K36" s="33"/>
    </row>
    <row r="37" spans="1:11" s="4" customFormat="1" ht="41.25" customHeight="1">
      <c r="A37" s="24" t="s">
        <v>307</v>
      </c>
      <c r="B37" s="23" t="s">
        <v>360</v>
      </c>
      <c r="C37" s="17">
        <f>'[1]CAP EXP'!I639</f>
        <v>675000000</v>
      </c>
      <c r="D37" s="17"/>
      <c r="E37" s="17">
        <f>'[1]CAP EXP'!J639</f>
        <v>0</v>
      </c>
      <c r="F37" s="14">
        <f t="shared" ref="F37:F39" si="7">C37-E37</f>
        <v>675000000</v>
      </c>
      <c r="G37" s="32"/>
      <c r="H37" s="32"/>
      <c r="I37" s="32"/>
      <c r="J37" s="32"/>
      <c r="K37" s="33"/>
    </row>
    <row r="38" spans="1:11" s="4" customFormat="1" ht="37.5">
      <c r="A38" s="29" t="s">
        <v>310</v>
      </c>
      <c r="B38" s="25" t="s">
        <v>361</v>
      </c>
      <c r="C38" s="19">
        <f>'[1]CAP EXP'!I645</f>
        <v>16000000</v>
      </c>
      <c r="D38" s="19"/>
      <c r="E38" s="19">
        <f>'[1]CAP EXP'!J645</f>
        <v>0</v>
      </c>
      <c r="F38" s="14">
        <f t="shared" si="7"/>
        <v>16000000</v>
      </c>
      <c r="G38" s="33"/>
      <c r="H38" s="33"/>
      <c r="I38" s="33"/>
      <c r="J38" s="33"/>
      <c r="K38" s="33"/>
    </row>
    <row r="39" spans="1:11" s="7" customFormat="1" ht="38.25" customHeight="1">
      <c r="A39" s="187" t="s">
        <v>362</v>
      </c>
      <c r="B39" s="188"/>
      <c r="C39" s="20">
        <f>SUM(C27:C38)</f>
        <v>24983123220</v>
      </c>
      <c r="D39" s="34"/>
      <c r="E39" s="19">
        <f>'[1]CAP EXP'!J646</f>
        <v>0</v>
      </c>
      <c r="F39" s="14">
        <f t="shared" si="7"/>
        <v>24983123220</v>
      </c>
      <c r="G39" s="35"/>
      <c r="H39" s="35"/>
      <c r="I39" s="35"/>
      <c r="J39" s="35"/>
      <c r="K39" s="35"/>
    </row>
    <row r="40" spans="1:11" s="4" customFormat="1" ht="21">
      <c r="A40" s="36"/>
      <c r="B40" s="37"/>
      <c r="C40" s="38"/>
      <c r="D40" s="38">
        <f>E40/3</f>
        <v>2456109418.6666665</v>
      </c>
      <c r="E40" s="38">
        <f>SUM(E27:E39)</f>
        <v>7368328256</v>
      </c>
      <c r="F40" s="38"/>
      <c r="G40" s="33"/>
      <c r="H40" s="33"/>
      <c r="I40" s="33"/>
      <c r="J40" s="33"/>
      <c r="K40" s="33"/>
    </row>
    <row r="41" spans="1:11" s="4" customFormat="1" ht="21">
      <c r="A41" s="39" t="s">
        <v>363</v>
      </c>
      <c r="B41" s="40" t="s">
        <v>364</v>
      </c>
      <c r="C41" s="41">
        <f>'[1]CAP EXP'!I650</f>
        <v>179080000</v>
      </c>
      <c r="D41" s="41"/>
      <c r="E41" s="41">
        <f>'[1]CAP EXP'!J650</f>
        <v>0</v>
      </c>
      <c r="F41" s="14">
        <f>C41-E41</f>
        <v>179080000</v>
      </c>
      <c r="G41" s="33"/>
      <c r="H41" s="33"/>
      <c r="I41" s="33"/>
      <c r="J41" s="33"/>
      <c r="K41" s="33"/>
    </row>
    <row r="42" spans="1:11" ht="21">
      <c r="A42" s="179" t="s">
        <v>365</v>
      </c>
      <c r="B42" s="180"/>
      <c r="C42" s="20"/>
      <c r="D42" s="20"/>
      <c r="E42" s="20"/>
      <c r="F42" s="20"/>
      <c r="G42" s="42"/>
      <c r="H42" s="42"/>
      <c r="I42" s="42"/>
      <c r="J42" s="42"/>
    </row>
    <row r="43" spans="1:11" ht="21">
      <c r="A43" s="179" t="s">
        <v>366</v>
      </c>
      <c r="B43" s="180"/>
      <c r="C43" s="20">
        <f>C9+C21+C26+C39+C41</f>
        <v>104385049818</v>
      </c>
      <c r="D43" s="20">
        <f>E43/3</f>
        <v>7275449228</v>
      </c>
      <c r="E43" s="20">
        <v>21826347684</v>
      </c>
      <c r="F43" s="14">
        <f>C43-E43</f>
        <v>82558702134</v>
      </c>
      <c r="G43" s="33"/>
      <c r="H43" s="33"/>
      <c r="I43" s="33"/>
      <c r="J43" s="33"/>
      <c r="K43" s="4"/>
    </row>
    <row r="51" spans="3:4" ht="21">
      <c r="C51" s="43"/>
      <c r="D51" s="43"/>
    </row>
  </sheetData>
  <mergeCells count="7">
    <mergeCell ref="A42:B42"/>
    <mergeCell ref="A43:B43"/>
    <mergeCell ref="A1:F1"/>
    <mergeCell ref="A9:B9"/>
    <mergeCell ref="A21:B21"/>
    <mergeCell ref="A26:B26"/>
    <mergeCell ref="A39:B39"/>
  </mergeCells>
  <pageMargins left="0.75" right="0.75" top="1" bottom="1" header="0.5" footer="0.5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 SUMM</vt:lpstr>
      <vt:lpstr>MIN REC EXP SUMM</vt:lpstr>
      <vt:lpstr>BOARD REC EXP SUMM</vt:lpstr>
      <vt:lpstr>CAP EXP SUMM</vt:lpstr>
      <vt:lpstr>'CAP EXP SUMM'!Print_Area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A. Maiyama</dc:creator>
  <cp:lastModifiedBy>HP</cp:lastModifiedBy>
  <cp:lastPrinted>2020-02-17T23:47:34Z</cp:lastPrinted>
  <dcterms:created xsi:type="dcterms:W3CDTF">2020-02-13T10:54:00Z</dcterms:created>
  <dcterms:modified xsi:type="dcterms:W3CDTF">2020-02-17T23:47:41Z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2057-11.2.0.9085</vt:lpwstr>
  </property>
</Properties>
</file>